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SRV-DC\perso$\jean-luc\Bureau\"/>
    </mc:Choice>
  </mc:AlternateContent>
  <xr:revisionPtr revIDLastSave="0" documentId="8_{60B11272-C58D-490B-B45F-477EA009C10C}" xr6:coauthVersionLast="47" xr6:coauthVersionMax="47" xr10:uidLastSave="{00000000-0000-0000-0000-000000000000}"/>
  <workbookProtection lockStructure="1"/>
  <bookViews>
    <workbookView xWindow="20430" yWindow="-60" windowWidth="28920" windowHeight="15720" firstSheet="1" xr2:uid="{00000000-000D-0000-FFFF-FFFF00000000}"/>
  </bookViews>
  <sheets>
    <sheet name="HERDWORK OPEN" sheetId="3" r:id="rId1"/>
    <sheet name="HERDWORK NON PRO" sheetId="13" r:id="rId2"/>
    <sheet name="NON PRO BRIDLE 2021" sheetId="6" r:id="rId3"/>
    <sheet name="OPEN BRIDLE 2021 " sheetId="21" r:id="rId4"/>
    <sheet name="CH NOVICE HORSE NON PRO 2021" sheetId="22" r:id="rId5"/>
    <sheet name="CH NOVICE HORSE OPEN 2021" sheetId="23" r:id="rId6"/>
    <sheet name="CH NOVICE RIDER 2021" sheetId="24" r:id="rId7"/>
    <sheet name="CH BOX DRIVE BOX 2021 " sheetId="26" r:id="rId8"/>
  </sheets>
  <definedNames>
    <definedName name="_xlnm.Print_Area" localSheetId="7">'CH BOX DRIVE BOX 2021 '!$A$1:$AC$43</definedName>
    <definedName name="_xlnm.Print_Area" localSheetId="4">'CH NOVICE HORSE NON PRO 2021'!$A$1:$AC$43</definedName>
    <definedName name="_xlnm.Print_Area" localSheetId="5">'CH NOVICE HORSE OPEN 2021'!$A$1:$AC$43</definedName>
    <definedName name="_xlnm.Print_Area" localSheetId="6">'CH NOVICE RIDER 2021'!$A$1:$AC$43</definedName>
    <definedName name="_xlnm.Print_Area" localSheetId="1">'HERDWORK NON PRO'!$A$1:$Q$43</definedName>
    <definedName name="_xlnm.Print_Area" localSheetId="0">'HERDWORK OPEN'!$A$1:$AB$33</definedName>
    <definedName name="_xlnm.Print_Area" localSheetId="2">'NON PRO BRIDLE 2021'!$A$1:$AC$43</definedName>
    <definedName name="_xlnm.Print_Area" localSheetId="3">'OPEN BRIDLE 2021 '!$A$1:$AC$43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41" i="13" l="1"/>
  <c r="AA4" i="3" l="1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K9" i="13"/>
  <c r="G4" i="13"/>
  <c r="I4" i="13" s="1"/>
  <c r="W43" i="3"/>
  <c r="Y43" i="3" s="1"/>
  <c r="Z43" i="3" s="1"/>
  <c r="W42" i="3"/>
  <c r="Y42" i="3" s="1"/>
  <c r="Z42" i="3" s="1"/>
  <c r="W41" i="3"/>
  <c r="Y41" i="3" s="1"/>
  <c r="Z41" i="3" s="1"/>
  <c r="W40" i="3"/>
  <c r="Y40" i="3" s="1"/>
  <c r="Z40" i="3" s="1"/>
  <c r="W39" i="3"/>
  <c r="W38" i="3"/>
  <c r="Y38" i="3" s="1"/>
  <c r="Z38" i="3" s="1"/>
  <c r="W37" i="3"/>
  <c r="Y37" i="3" s="1"/>
  <c r="Z37" i="3" s="1"/>
  <c r="W36" i="3"/>
  <c r="Y36" i="3" s="1"/>
  <c r="Z36" i="3" s="1"/>
  <c r="W35" i="3"/>
  <c r="Y35" i="3" s="1"/>
  <c r="Z35" i="3" s="1"/>
  <c r="W34" i="3"/>
  <c r="Y34" i="3" s="1"/>
  <c r="Z34" i="3" s="1"/>
  <c r="W33" i="3"/>
  <c r="Y33" i="3" s="1"/>
  <c r="Z33" i="3" s="1"/>
  <c r="W32" i="3"/>
  <c r="Y32" i="3" s="1"/>
  <c r="Z32" i="3" s="1"/>
  <c r="W31" i="3"/>
  <c r="W30" i="3"/>
  <c r="Y30" i="3" s="1"/>
  <c r="Z30" i="3" s="1"/>
  <c r="W29" i="3"/>
  <c r="Y29" i="3" s="1"/>
  <c r="Z29" i="3" s="1"/>
  <c r="W28" i="3"/>
  <c r="Y28" i="3" s="1"/>
  <c r="Z28" i="3" s="1"/>
  <c r="W27" i="3"/>
  <c r="Y27" i="3" s="1"/>
  <c r="Z27" i="3" s="1"/>
  <c r="W26" i="3"/>
  <c r="Y26" i="3" s="1"/>
  <c r="Z26" i="3" s="1"/>
  <c r="W25" i="3"/>
  <c r="Y25" i="3" s="1"/>
  <c r="Z25" i="3" s="1"/>
  <c r="W24" i="3"/>
  <c r="Y24" i="3" s="1"/>
  <c r="Z24" i="3" s="1"/>
  <c r="W23" i="3"/>
  <c r="W22" i="3"/>
  <c r="Y22" i="3" s="1"/>
  <c r="Z22" i="3" s="1"/>
  <c r="W21" i="3"/>
  <c r="Y21" i="3" s="1"/>
  <c r="Z21" i="3" s="1"/>
  <c r="W20" i="3"/>
  <c r="Y20" i="3" s="1"/>
  <c r="Z20" i="3" s="1"/>
  <c r="W19" i="3"/>
  <c r="Y19" i="3" s="1"/>
  <c r="Z19" i="3" s="1"/>
  <c r="W18" i="3"/>
  <c r="Y18" i="3" s="1"/>
  <c r="Z18" i="3" s="1"/>
  <c r="W17" i="3"/>
  <c r="Y17" i="3" s="1"/>
  <c r="Z17" i="3" s="1"/>
  <c r="W16" i="3"/>
  <c r="Y16" i="3" s="1"/>
  <c r="Z16" i="3" s="1"/>
  <c r="W15" i="3"/>
  <c r="W14" i="3"/>
  <c r="Y14" i="3" s="1"/>
  <c r="Z14" i="3" s="1"/>
  <c r="W13" i="3"/>
  <c r="Y13" i="3" s="1"/>
  <c r="Z13" i="3" s="1"/>
  <c r="W12" i="3"/>
  <c r="Y12" i="3" s="1"/>
  <c r="Z12" i="3" s="1"/>
  <c r="W11" i="3"/>
  <c r="Y11" i="3" s="1"/>
  <c r="Z11" i="3" s="1"/>
  <c r="W10" i="3"/>
  <c r="Y10" i="3" s="1"/>
  <c r="Z10" i="3" s="1"/>
  <c r="W9" i="3"/>
  <c r="Y9" i="3" s="1"/>
  <c r="Z9" i="3" s="1"/>
  <c r="W8" i="3"/>
  <c r="Y8" i="3" s="1"/>
  <c r="Z8" i="3" s="1"/>
  <c r="W7" i="3"/>
  <c r="Y7" i="3" s="1"/>
  <c r="Z7" i="3" s="1"/>
  <c r="W6" i="3"/>
  <c r="Y6" i="3" s="1"/>
  <c r="Z6" i="3" s="1"/>
  <c r="W5" i="3"/>
  <c r="W4" i="3"/>
  <c r="S43" i="3"/>
  <c r="U43" i="3" s="1"/>
  <c r="V43" i="3" s="1"/>
  <c r="S42" i="3"/>
  <c r="U42" i="3" s="1"/>
  <c r="V42" i="3" s="1"/>
  <c r="S41" i="3"/>
  <c r="U41" i="3" s="1"/>
  <c r="V41" i="3" s="1"/>
  <c r="S40" i="3"/>
  <c r="U40" i="3" s="1"/>
  <c r="V40" i="3" s="1"/>
  <c r="S39" i="3"/>
  <c r="U39" i="3" s="1"/>
  <c r="V39" i="3" s="1"/>
  <c r="S38" i="3"/>
  <c r="U38" i="3" s="1"/>
  <c r="V38" i="3" s="1"/>
  <c r="S37" i="3"/>
  <c r="U37" i="3" s="1"/>
  <c r="V37" i="3" s="1"/>
  <c r="S36" i="3"/>
  <c r="U36" i="3" s="1"/>
  <c r="V36" i="3" s="1"/>
  <c r="S35" i="3"/>
  <c r="U35" i="3" s="1"/>
  <c r="V35" i="3" s="1"/>
  <c r="S34" i="3"/>
  <c r="U34" i="3" s="1"/>
  <c r="V34" i="3" s="1"/>
  <c r="S33" i="3"/>
  <c r="U33" i="3" s="1"/>
  <c r="V33" i="3" s="1"/>
  <c r="S32" i="3"/>
  <c r="U32" i="3" s="1"/>
  <c r="V32" i="3" s="1"/>
  <c r="S31" i="3"/>
  <c r="U31" i="3" s="1"/>
  <c r="V31" i="3" s="1"/>
  <c r="S30" i="3"/>
  <c r="S29" i="3"/>
  <c r="S28" i="3"/>
  <c r="S27" i="3"/>
  <c r="U27" i="3" s="1"/>
  <c r="V27" i="3" s="1"/>
  <c r="S26" i="3"/>
  <c r="U26" i="3" s="1"/>
  <c r="V26" i="3" s="1"/>
  <c r="S25" i="3"/>
  <c r="U25" i="3" s="1"/>
  <c r="V25" i="3" s="1"/>
  <c r="S24" i="3"/>
  <c r="U24" i="3" s="1"/>
  <c r="V24" i="3" s="1"/>
  <c r="S23" i="3"/>
  <c r="U23" i="3" s="1"/>
  <c r="V23" i="3" s="1"/>
  <c r="S22" i="3"/>
  <c r="U22" i="3" s="1"/>
  <c r="V22" i="3" s="1"/>
  <c r="S21" i="3"/>
  <c r="S20" i="3"/>
  <c r="U20" i="3" s="1"/>
  <c r="V20" i="3" s="1"/>
  <c r="S19" i="3"/>
  <c r="S18" i="3"/>
  <c r="S17" i="3"/>
  <c r="S16" i="3"/>
  <c r="S15" i="3"/>
  <c r="S14" i="3"/>
  <c r="U14" i="3" s="1"/>
  <c r="V14" i="3" s="1"/>
  <c r="S13" i="3"/>
  <c r="U13" i="3" s="1"/>
  <c r="V13" i="3" s="1"/>
  <c r="S12" i="3"/>
  <c r="U12" i="3" s="1"/>
  <c r="V12" i="3" s="1"/>
  <c r="S11" i="3"/>
  <c r="U11" i="3" s="1"/>
  <c r="V11" i="3" s="1"/>
  <c r="S10" i="3"/>
  <c r="U10" i="3" s="1"/>
  <c r="V10" i="3" s="1"/>
  <c r="S9" i="3"/>
  <c r="U9" i="3" s="1"/>
  <c r="V9" i="3" s="1"/>
  <c r="S8" i="3"/>
  <c r="U8" i="3" s="1"/>
  <c r="V8" i="3" s="1"/>
  <c r="S7" i="3"/>
  <c r="S6" i="3"/>
  <c r="S5" i="3"/>
  <c r="S4" i="3"/>
  <c r="AY43" i="3"/>
  <c r="AZ43" i="3" s="1"/>
  <c r="AY42" i="3"/>
  <c r="AZ42" i="3" s="1"/>
  <c r="AY41" i="3"/>
  <c r="AZ41" i="3" s="1"/>
  <c r="AY40" i="3"/>
  <c r="AZ40" i="3" s="1"/>
  <c r="AY39" i="3"/>
  <c r="AZ39" i="3" s="1"/>
  <c r="AY38" i="3"/>
  <c r="AZ38" i="3" s="1"/>
  <c r="AY37" i="3"/>
  <c r="AZ37" i="3" s="1"/>
  <c r="AY36" i="3"/>
  <c r="AZ36" i="3" s="1"/>
  <c r="AY35" i="3"/>
  <c r="AZ35" i="3" s="1"/>
  <c r="Y2" i="3"/>
  <c r="BD21" i="3" s="1"/>
  <c r="BD24" i="3" s="1"/>
  <c r="U2" i="3"/>
  <c r="AY21" i="3" s="1"/>
  <c r="I2" i="3"/>
  <c r="C4" i="3"/>
  <c r="U30" i="3" l="1"/>
  <c r="V30" i="3" s="1"/>
  <c r="U15" i="3"/>
  <c r="V15" i="3" s="1"/>
  <c r="U29" i="3"/>
  <c r="V29" i="3" s="1"/>
  <c r="U28" i="3"/>
  <c r="V28" i="3" s="1"/>
  <c r="U16" i="3"/>
  <c r="V16" i="3" s="1"/>
  <c r="U17" i="3"/>
  <c r="V17" i="3" s="1"/>
  <c r="AB39" i="3"/>
  <c r="U4" i="3"/>
  <c r="V4" i="3" s="1"/>
  <c r="AB23" i="3"/>
  <c r="AB31" i="3"/>
  <c r="AB29" i="3"/>
  <c r="AB13" i="3"/>
  <c r="AB43" i="3"/>
  <c r="AB35" i="3"/>
  <c r="AB27" i="3"/>
  <c r="AB11" i="3"/>
  <c r="AB37" i="3"/>
  <c r="AB41" i="3"/>
  <c r="AB33" i="3"/>
  <c r="AB25" i="3"/>
  <c r="AB9" i="3"/>
  <c r="AB42" i="3"/>
  <c r="AB38" i="3"/>
  <c r="AB34" i="3"/>
  <c r="AB30" i="3"/>
  <c r="AB26" i="3"/>
  <c r="AB22" i="3"/>
  <c r="AB14" i="3"/>
  <c r="AB10" i="3"/>
  <c r="AB40" i="3"/>
  <c r="AB36" i="3"/>
  <c r="AB32" i="3"/>
  <c r="AB24" i="3"/>
  <c r="AB20" i="3"/>
  <c r="AB12" i="3"/>
  <c r="AB8" i="3"/>
  <c r="U6" i="3"/>
  <c r="U5" i="3"/>
  <c r="Y15" i="3"/>
  <c r="Z15" i="3" s="1"/>
  <c r="Y23" i="3"/>
  <c r="Z23" i="3" s="1"/>
  <c r="Y31" i="3"/>
  <c r="Z31" i="3" s="1"/>
  <c r="Y39" i="3"/>
  <c r="Z39" i="3" s="1"/>
  <c r="BD31" i="3"/>
  <c r="BD28" i="3"/>
  <c r="BD34" i="3"/>
  <c r="BE34" i="3" s="1"/>
  <c r="AY34" i="3"/>
  <c r="AY28" i="3"/>
  <c r="AY24" i="3"/>
  <c r="AY26" i="3"/>
  <c r="AY31" i="3"/>
  <c r="AY27" i="3"/>
  <c r="AY30" i="3"/>
  <c r="AY22" i="3"/>
  <c r="AY25" i="3"/>
  <c r="AY29" i="3"/>
  <c r="BD29" i="3"/>
  <c r="BD26" i="3"/>
  <c r="BD30" i="3"/>
  <c r="BD22" i="3"/>
  <c r="BD25" i="3"/>
  <c r="BD23" i="3"/>
  <c r="BD27" i="3"/>
  <c r="Y2" i="13"/>
  <c r="X2" i="13" s="1"/>
  <c r="Y43" i="13"/>
  <c r="Z43" i="13" s="1"/>
  <c r="W43" i="13"/>
  <c r="W42" i="13"/>
  <c r="Y42" i="13" s="1"/>
  <c r="Z42" i="13" s="1"/>
  <c r="W41" i="13"/>
  <c r="Y41" i="13" s="1"/>
  <c r="Z41" i="13" s="1"/>
  <c r="W40" i="13"/>
  <c r="Y40" i="13" s="1"/>
  <c r="Z40" i="13" s="1"/>
  <c r="W39" i="13"/>
  <c r="Y39" i="13" s="1"/>
  <c r="Z39" i="13" s="1"/>
  <c r="W38" i="13"/>
  <c r="Y38" i="13" s="1"/>
  <c r="Z38" i="13" s="1"/>
  <c r="W37" i="13"/>
  <c r="Y37" i="13" s="1"/>
  <c r="Z37" i="13" s="1"/>
  <c r="W36" i="13"/>
  <c r="Y36" i="13" s="1"/>
  <c r="Z36" i="13" s="1"/>
  <c r="W35" i="13"/>
  <c r="Y35" i="13" s="1"/>
  <c r="Z35" i="13" s="1"/>
  <c r="W34" i="13"/>
  <c r="Y34" i="13" s="1"/>
  <c r="Z34" i="13" s="1"/>
  <c r="W33" i="13"/>
  <c r="Y33" i="13" s="1"/>
  <c r="Z33" i="13" s="1"/>
  <c r="W32" i="13"/>
  <c r="Y32" i="13" s="1"/>
  <c r="Z32" i="13" s="1"/>
  <c r="W31" i="13"/>
  <c r="Y31" i="13" s="1"/>
  <c r="Z31" i="13" s="1"/>
  <c r="W30" i="13"/>
  <c r="Y30" i="13" s="1"/>
  <c r="Z30" i="13" s="1"/>
  <c r="W29" i="13"/>
  <c r="Y29" i="13" s="1"/>
  <c r="Z29" i="13" s="1"/>
  <c r="W28" i="13"/>
  <c r="Y28" i="13" s="1"/>
  <c r="Z28" i="13" s="1"/>
  <c r="Y27" i="13"/>
  <c r="Z27" i="13" s="1"/>
  <c r="W27" i="13"/>
  <c r="W26" i="13"/>
  <c r="Y26" i="13" s="1"/>
  <c r="Z26" i="13" s="1"/>
  <c r="W25" i="13"/>
  <c r="Y25" i="13" s="1"/>
  <c r="Z25" i="13" s="1"/>
  <c r="W24" i="13"/>
  <c r="Y24" i="13" s="1"/>
  <c r="Z24" i="13" s="1"/>
  <c r="W23" i="13"/>
  <c r="Y23" i="13" s="1"/>
  <c r="Z23" i="13" s="1"/>
  <c r="W22" i="13"/>
  <c r="Y22" i="13" s="1"/>
  <c r="Z22" i="13" s="1"/>
  <c r="W21" i="13"/>
  <c r="Y21" i="13" s="1"/>
  <c r="Z21" i="13" s="1"/>
  <c r="W20" i="13"/>
  <c r="Y20" i="13" s="1"/>
  <c r="Z20" i="13" s="1"/>
  <c r="W19" i="13"/>
  <c r="Y19" i="13" s="1"/>
  <c r="Z19" i="13" s="1"/>
  <c r="W18" i="13"/>
  <c r="Y18" i="13" s="1"/>
  <c r="Z18" i="13" s="1"/>
  <c r="W17" i="13"/>
  <c r="Y17" i="13" s="1"/>
  <c r="Z17" i="13" s="1"/>
  <c r="W16" i="13"/>
  <c r="Y16" i="13" s="1"/>
  <c r="Z16" i="13" s="1"/>
  <c r="W15" i="13"/>
  <c r="Y15" i="13" s="1"/>
  <c r="Z15" i="13" s="1"/>
  <c r="W14" i="13"/>
  <c r="Y14" i="13" s="1"/>
  <c r="Z14" i="13" s="1"/>
  <c r="W13" i="13"/>
  <c r="Y13" i="13" s="1"/>
  <c r="Z13" i="13" s="1"/>
  <c r="W12" i="13"/>
  <c r="Y12" i="13" s="1"/>
  <c r="Z12" i="13" s="1"/>
  <c r="W11" i="13"/>
  <c r="Y11" i="13" s="1"/>
  <c r="Z11" i="13" s="1"/>
  <c r="W10" i="13"/>
  <c r="Y10" i="13" s="1"/>
  <c r="Z10" i="13" s="1"/>
  <c r="W9" i="13"/>
  <c r="Y9" i="13" s="1"/>
  <c r="Z9" i="13" s="1"/>
  <c r="W8" i="13"/>
  <c r="Y8" i="13" s="1"/>
  <c r="Z8" i="13" s="1"/>
  <c r="W7" i="13"/>
  <c r="Y7" i="13" s="1"/>
  <c r="Z7" i="13" s="1"/>
  <c r="W6" i="13"/>
  <c r="Y6" i="13" s="1"/>
  <c r="Z6" i="13" s="1"/>
  <c r="W5" i="13"/>
  <c r="Y5" i="13" s="1"/>
  <c r="Z5" i="13" s="1"/>
  <c r="W4" i="13"/>
  <c r="G43" i="13"/>
  <c r="I43" i="13" s="1"/>
  <c r="G42" i="13"/>
  <c r="I42" i="13" s="1"/>
  <c r="G41" i="13"/>
  <c r="I41" i="13" s="1"/>
  <c r="G40" i="13"/>
  <c r="I40" i="13" s="1"/>
  <c r="G39" i="13"/>
  <c r="I39" i="13" s="1"/>
  <c r="G38" i="13"/>
  <c r="I38" i="13" s="1"/>
  <c r="G37" i="13"/>
  <c r="I37" i="13" s="1"/>
  <c r="G36" i="13"/>
  <c r="I36" i="13" s="1"/>
  <c r="G35" i="13"/>
  <c r="I35" i="13" s="1"/>
  <c r="G34" i="13"/>
  <c r="I34" i="13" s="1"/>
  <c r="G33" i="13"/>
  <c r="I33" i="13" s="1"/>
  <c r="G32" i="13"/>
  <c r="G31" i="13"/>
  <c r="I31" i="13" s="1"/>
  <c r="G30" i="13"/>
  <c r="G29" i="13"/>
  <c r="G28" i="13"/>
  <c r="G27" i="13"/>
  <c r="G26" i="13"/>
  <c r="G25" i="13"/>
  <c r="G24" i="13"/>
  <c r="G23" i="13"/>
  <c r="G22" i="13"/>
  <c r="I22" i="13" s="1"/>
  <c r="G21" i="13"/>
  <c r="G20" i="13"/>
  <c r="G19" i="13"/>
  <c r="I19" i="13" s="1"/>
  <c r="G18" i="13"/>
  <c r="G17" i="13"/>
  <c r="I17" i="13" s="1"/>
  <c r="G16" i="13"/>
  <c r="I16" i="13" s="1"/>
  <c r="G15" i="13"/>
  <c r="G14" i="13"/>
  <c r="I14" i="13" s="1"/>
  <c r="G13" i="13"/>
  <c r="G12" i="13"/>
  <c r="G11" i="13"/>
  <c r="G10" i="13"/>
  <c r="G9" i="13"/>
  <c r="G8" i="13"/>
  <c r="G7" i="13"/>
  <c r="I7" i="13" s="1"/>
  <c r="G6" i="13"/>
  <c r="I6" i="13" s="1"/>
  <c r="G5" i="13"/>
  <c r="S43" i="13"/>
  <c r="U43" i="13" s="1"/>
  <c r="S42" i="13"/>
  <c r="U42" i="13" s="1"/>
  <c r="S41" i="13"/>
  <c r="U41" i="13" s="1"/>
  <c r="V41" i="13" s="1"/>
  <c r="S40" i="13"/>
  <c r="U40" i="13" s="1"/>
  <c r="S39" i="13"/>
  <c r="U39" i="13" s="1"/>
  <c r="S38" i="13"/>
  <c r="U38" i="13" s="1"/>
  <c r="S37" i="13"/>
  <c r="U37" i="13" s="1"/>
  <c r="V37" i="13" s="1"/>
  <c r="S36" i="13"/>
  <c r="S35" i="13"/>
  <c r="U35" i="13" s="1"/>
  <c r="S34" i="13"/>
  <c r="S33" i="13"/>
  <c r="S32" i="13"/>
  <c r="S31" i="13"/>
  <c r="U31" i="13" s="1"/>
  <c r="V31" i="13" s="1"/>
  <c r="S30" i="13"/>
  <c r="S29" i="13"/>
  <c r="U29" i="13" s="1"/>
  <c r="V29" i="13" s="1"/>
  <c r="S28" i="13"/>
  <c r="U28" i="13" s="1"/>
  <c r="S27" i="13"/>
  <c r="U27" i="13" s="1"/>
  <c r="V27" i="13" s="1"/>
  <c r="S26" i="13"/>
  <c r="U26" i="13" s="1"/>
  <c r="S25" i="13"/>
  <c r="S24" i="13"/>
  <c r="U24" i="13" s="1"/>
  <c r="S23" i="13"/>
  <c r="S22" i="13"/>
  <c r="U22" i="13" s="1"/>
  <c r="S21" i="13"/>
  <c r="U21" i="13" s="1"/>
  <c r="V21" i="13" s="1"/>
  <c r="S20" i="13"/>
  <c r="S19" i="13"/>
  <c r="U19" i="13" s="1"/>
  <c r="V19" i="13" s="1"/>
  <c r="S18" i="13"/>
  <c r="S17" i="13"/>
  <c r="U17" i="13" s="1"/>
  <c r="V17" i="13" s="1"/>
  <c r="S16" i="13"/>
  <c r="U16" i="13" s="1"/>
  <c r="S15" i="13"/>
  <c r="S14" i="13"/>
  <c r="S13" i="13"/>
  <c r="S12" i="13"/>
  <c r="S11" i="13"/>
  <c r="S10" i="13"/>
  <c r="S9" i="13"/>
  <c r="S8" i="13"/>
  <c r="S7" i="13"/>
  <c r="S6" i="13"/>
  <c r="S5" i="13"/>
  <c r="S4" i="13"/>
  <c r="U2" i="13"/>
  <c r="T2" i="13" s="1"/>
  <c r="O43" i="13"/>
  <c r="Q43" i="13" s="1"/>
  <c r="R43" i="13" s="1"/>
  <c r="O42" i="13"/>
  <c r="Q42" i="13" s="1"/>
  <c r="R42" i="13" s="1"/>
  <c r="O41" i="13"/>
  <c r="Q41" i="13" s="1"/>
  <c r="R41" i="13" s="1"/>
  <c r="O40" i="13"/>
  <c r="Q40" i="13" s="1"/>
  <c r="R40" i="13" s="1"/>
  <c r="O39" i="13"/>
  <c r="Q39" i="13" s="1"/>
  <c r="R39" i="13" s="1"/>
  <c r="O38" i="13"/>
  <c r="Q38" i="13" s="1"/>
  <c r="R38" i="13" s="1"/>
  <c r="O37" i="13"/>
  <c r="Q37" i="13" s="1"/>
  <c r="R37" i="13" s="1"/>
  <c r="O36" i="13"/>
  <c r="O35" i="13"/>
  <c r="Q35" i="13" s="1"/>
  <c r="R35" i="13" s="1"/>
  <c r="O34" i="13"/>
  <c r="O33" i="13"/>
  <c r="Q33" i="13" s="1"/>
  <c r="R33" i="13" s="1"/>
  <c r="O32" i="13"/>
  <c r="O31" i="13"/>
  <c r="Q31" i="13" s="1"/>
  <c r="R31" i="13" s="1"/>
  <c r="O30" i="13"/>
  <c r="O29" i="13"/>
  <c r="Q29" i="13" s="1"/>
  <c r="R29" i="13" s="1"/>
  <c r="O28" i="13"/>
  <c r="Q28" i="13" s="1"/>
  <c r="R28" i="13" s="1"/>
  <c r="O27" i="13"/>
  <c r="Q27" i="13" s="1"/>
  <c r="R27" i="13" s="1"/>
  <c r="O26" i="13"/>
  <c r="Q26" i="13" s="1"/>
  <c r="R26" i="13" s="1"/>
  <c r="O25" i="13"/>
  <c r="O24" i="13"/>
  <c r="Q24" i="13" s="1"/>
  <c r="R24" i="13" s="1"/>
  <c r="O23" i="13"/>
  <c r="O22" i="13"/>
  <c r="Q22" i="13" s="1"/>
  <c r="R22" i="13" s="1"/>
  <c r="O21" i="13"/>
  <c r="Q21" i="13" s="1"/>
  <c r="R21" i="13" s="1"/>
  <c r="O20" i="13"/>
  <c r="O19" i="13"/>
  <c r="Q19" i="13" s="1"/>
  <c r="R19" i="13" s="1"/>
  <c r="O18" i="13"/>
  <c r="Q18" i="13" s="1"/>
  <c r="R18" i="13" s="1"/>
  <c r="O17" i="13"/>
  <c r="Q17" i="13" s="1"/>
  <c r="R17" i="13" s="1"/>
  <c r="O16" i="13"/>
  <c r="Q16" i="13" s="1"/>
  <c r="R16" i="13" s="1"/>
  <c r="O15" i="13"/>
  <c r="O14" i="13"/>
  <c r="Q14" i="13" s="1"/>
  <c r="R14" i="13" s="1"/>
  <c r="O13" i="13"/>
  <c r="O12" i="13"/>
  <c r="Q12" i="13" s="1"/>
  <c r="R12" i="13" s="1"/>
  <c r="O11" i="13"/>
  <c r="Q11" i="13" s="1"/>
  <c r="R11" i="13" s="1"/>
  <c r="O10" i="13"/>
  <c r="O9" i="13"/>
  <c r="Q9" i="13" s="1"/>
  <c r="R9" i="13" s="1"/>
  <c r="O8" i="13"/>
  <c r="O7" i="13"/>
  <c r="O6" i="13"/>
  <c r="O5" i="13"/>
  <c r="Q5" i="13" s="1"/>
  <c r="R5" i="13" s="1"/>
  <c r="K43" i="13"/>
  <c r="M43" i="13" s="1"/>
  <c r="K42" i="13"/>
  <c r="M42" i="13" s="1"/>
  <c r="K41" i="13"/>
  <c r="M41" i="13" s="1"/>
  <c r="K40" i="13"/>
  <c r="M40" i="13" s="1"/>
  <c r="K39" i="13"/>
  <c r="M39" i="13" s="1"/>
  <c r="K38" i="13"/>
  <c r="M38" i="13" s="1"/>
  <c r="K37" i="13"/>
  <c r="K36" i="13"/>
  <c r="K35" i="13"/>
  <c r="M35" i="13" s="1"/>
  <c r="K34" i="13"/>
  <c r="K33" i="13"/>
  <c r="M33" i="13" s="1"/>
  <c r="K32" i="13"/>
  <c r="M32" i="13" s="1"/>
  <c r="K31" i="13"/>
  <c r="M31" i="13" s="1"/>
  <c r="K30" i="13"/>
  <c r="K29" i="13"/>
  <c r="M29" i="13" s="1"/>
  <c r="K28" i="13"/>
  <c r="M28" i="13" s="1"/>
  <c r="K27" i="13"/>
  <c r="M27" i="13" s="1"/>
  <c r="K26" i="13"/>
  <c r="M26" i="13" s="1"/>
  <c r="K25" i="13"/>
  <c r="K24" i="13"/>
  <c r="M24" i="13" s="1"/>
  <c r="K23" i="13"/>
  <c r="K22" i="13"/>
  <c r="M22" i="13" s="1"/>
  <c r="K21" i="13"/>
  <c r="M21" i="13" s="1"/>
  <c r="K20" i="13"/>
  <c r="K19" i="13"/>
  <c r="M19" i="13" s="1"/>
  <c r="K18" i="13"/>
  <c r="K17" i="13"/>
  <c r="M17" i="13" s="1"/>
  <c r="K16" i="13"/>
  <c r="M16" i="13" s="1"/>
  <c r="K15" i="13"/>
  <c r="M15" i="13" s="1"/>
  <c r="K14" i="13"/>
  <c r="M14" i="13" s="1"/>
  <c r="K13" i="13"/>
  <c r="K12" i="13"/>
  <c r="M12" i="13" s="1"/>
  <c r="K11" i="13"/>
  <c r="K10" i="13"/>
  <c r="M10" i="13" s="1"/>
  <c r="K8" i="13"/>
  <c r="M8" i="13" s="1"/>
  <c r="K7" i="13"/>
  <c r="K6" i="13"/>
  <c r="M6" i="13" s="1"/>
  <c r="K5" i="13"/>
  <c r="M5" i="13" s="1"/>
  <c r="O4" i="13"/>
  <c r="Q4" i="13" s="1"/>
  <c r="R4" i="13" s="1"/>
  <c r="K4" i="13"/>
  <c r="C43" i="13"/>
  <c r="E43" i="13" s="1"/>
  <c r="C42" i="13"/>
  <c r="E42" i="13" s="1"/>
  <c r="C41" i="13"/>
  <c r="E41" i="13" s="1"/>
  <c r="C40" i="13"/>
  <c r="E40" i="13" s="1"/>
  <c r="C39" i="13"/>
  <c r="E39" i="13" s="1"/>
  <c r="C38" i="13"/>
  <c r="E38" i="13" s="1"/>
  <c r="C37" i="13"/>
  <c r="E37" i="13" s="1"/>
  <c r="C36" i="13"/>
  <c r="E36" i="13" s="1"/>
  <c r="C35" i="13"/>
  <c r="E35" i="13" s="1"/>
  <c r="C34" i="13"/>
  <c r="E34" i="13" s="1"/>
  <c r="C33" i="13"/>
  <c r="E33" i="13" s="1"/>
  <c r="C32" i="13"/>
  <c r="E32" i="13" s="1"/>
  <c r="C31" i="13"/>
  <c r="E31" i="13" s="1"/>
  <c r="C30" i="13"/>
  <c r="E30" i="13" s="1"/>
  <c r="C29" i="13"/>
  <c r="E29" i="13" s="1"/>
  <c r="C28" i="13"/>
  <c r="E28" i="13" s="1"/>
  <c r="C27" i="13"/>
  <c r="E27" i="13" s="1"/>
  <c r="C26" i="13"/>
  <c r="E26" i="13" s="1"/>
  <c r="C25" i="13"/>
  <c r="E25" i="13" s="1"/>
  <c r="C24" i="13"/>
  <c r="E24" i="13" s="1"/>
  <c r="C23" i="13"/>
  <c r="E23" i="13" s="1"/>
  <c r="C22" i="13"/>
  <c r="C21" i="13"/>
  <c r="C20" i="13"/>
  <c r="E20" i="13" s="1"/>
  <c r="C19" i="13"/>
  <c r="E19" i="13" s="1"/>
  <c r="C18" i="13"/>
  <c r="C17" i="13"/>
  <c r="E17" i="13" s="1"/>
  <c r="C16" i="13"/>
  <c r="C15" i="13"/>
  <c r="C14" i="13"/>
  <c r="E14" i="13" s="1"/>
  <c r="C13" i="13"/>
  <c r="C12" i="13"/>
  <c r="C11" i="13"/>
  <c r="C10" i="13"/>
  <c r="E10" i="13" s="1"/>
  <c r="C9" i="13"/>
  <c r="E9" i="13" s="1"/>
  <c r="C8" i="13"/>
  <c r="C7" i="13"/>
  <c r="C6" i="13"/>
  <c r="E6" i="13" s="1"/>
  <c r="C5" i="13"/>
  <c r="E5" i="13" s="1"/>
  <c r="C4" i="13"/>
  <c r="O43" i="3"/>
  <c r="Q43" i="3" s="1"/>
  <c r="R43" i="3" s="1"/>
  <c r="O42" i="3"/>
  <c r="Q42" i="3" s="1"/>
  <c r="R42" i="3" s="1"/>
  <c r="O41" i="3"/>
  <c r="Q41" i="3" s="1"/>
  <c r="R41" i="3" s="1"/>
  <c r="O40" i="3"/>
  <c r="Q40" i="3" s="1"/>
  <c r="R40" i="3" s="1"/>
  <c r="O39" i="3"/>
  <c r="Q39" i="3" s="1"/>
  <c r="R39" i="3" s="1"/>
  <c r="O38" i="3"/>
  <c r="Q38" i="3" s="1"/>
  <c r="R38" i="3" s="1"/>
  <c r="O37" i="3"/>
  <c r="Q37" i="3" s="1"/>
  <c r="R37" i="3" s="1"/>
  <c r="O36" i="3"/>
  <c r="Q36" i="3" s="1"/>
  <c r="R36" i="3" s="1"/>
  <c r="O35" i="3"/>
  <c r="Q35" i="3" s="1"/>
  <c r="R35" i="3" s="1"/>
  <c r="O34" i="3"/>
  <c r="Q34" i="3" s="1"/>
  <c r="R34" i="3" s="1"/>
  <c r="O33" i="3"/>
  <c r="Q33" i="3" s="1"/>
  <c r="R33" i="3" s="1"/>
  <c r="O32" i="3"/>
  <c r="Q32" i="3" s="1"/>
  <c r="R32" i="3" s="1"/>
  <c r="O31" i="3"/>
  <c r="Q31" i="3" s="1"/>
  <c r="R31" i="3" s="1"/>
  <c r="O30" i="3"/>
  <c r="Q30" i="3" s="1"/>
  <c r="R30" i="3" s="1"/>
  <c r="O29" i="3"/>
  <c r="Q29" i="3" s="1"/>
  <c r="R29" i="3" s="1"/>
  <c r="O28" i="3"/>
  <c r="Q28" i="3" s="1"/>
  <c r="R28" i="3" s="1"/>
  <c r="O27" i="3"/>
  <c r="O26" i="3"/>
  <c r="Q26" i="3" s="1"/>
  <c r="R26" i="3" s="1"/>
  <c r="O25" i="3"/>
  <c r="O24" i="3"/>
  <c r="Q24" i="3" s="1"/>
  <c r="R24" i="3" s="1"/>
  <c r="O23" i="3"/>
  <c r="O22" i="3"/>
  <c r="Q22" i="3" s="1"/>
  <c r="R22" i="3" s="1"/>
  <c r="O21" i="3"/>
  <c r="O20" i="3"/>
  <c r="Q20" i="3" s="1"/>
  <c r="R20" i="3" s="1"/>
  <c r="O19" i="3"/>
  <c r="O18" i="3"/>
  <c r="Q18" i="3" s="1"/>
  <c r="R18" i="3" s="1"/>
  <c r="O17" i="3"/>
  <c r="O16" i="3"/>
  <c r="O15" i="3"/>
  <c r="Q15" i="3" s="1"/>
  <c r="R15" i="3" s="1"/>
  <c r="O14" i="3"/>
  <c r="Q14" i="3" s="1"/>
  <c r="R14" i="3" s="1"/>
  <c r="O13" i="3"/>
  <c r="O12" i="3"/>
  <c r="O11" i="3"/>
  <c r="Q11" i="3" s="1"/>
  <c r="R11" i="3" s="1"/>
  <c r="O10" i="3"/>
  <c r="Q10" i="3" s="1"/>
  <c r="R10" i="3" s="1"/>
  <c r="O9" i="3"/>
  <c r="Q9" i="3" s="1"/>
  <c r="R9" i="3" s="1"/>
  <c r="O8" i="3"/>
  <c r="O7" i="3"/>
  <c r="Q7" i="3" s="1"/>
  <c r="R7" i="3" s="1"/>
  <c r="O6" i="3"/>
  <c r="Q6" i="3" s="1"/>
  <c r="R6" i="3" s="1"/>
  <c r="O5" i="3"/>
  <c r="Q5" i="3" s="1"/>
  <c r="R5" i="3" s="1"/>
  <c r="O4" i="3"/>
  <c r="K43" i="3"/>
  <c r="M43" i="3" s="1"/>
  <c r="K42" i="3"/>
  <c r="M42" i="3" s="1"/>
  <c r="K41" i="3"/>
  <c r="M41" i="3" s="1"/>
  <c r="K40" i="3"/>
  <c r="M40" i="3" s="1"/>
  <c r="K39" i="3"/>
  <c r="M39" i="3" s="1"/>
  <c r="K38" i="3"/>
  <c r="M38" i="3" s="1"/>
  <c r="K37" i="3"/>
  <c r="M37" i="3" s="1"/>
  <c r="K36" i="3"/>
  <c r="M36" i="3" s="1"/>
  <c r="K35" i="3"/>
  <c r="M35" i="3" s="1"/>
  <c r="K34" i="3"/>
  <c r="M34" i="3" s="1"/>
  <c r="K33" i="3"/>
  <c r="M33" i="3" s="1"/>
  <c r="K32" i="3"/>
  <c r="M32" i="3" s="1"/>
  <c r="K31" i="3"/>
  <c r="M31" i="3" s="1"/>
  <c r="K30" i="3"/>
  <c r="M30" i="3" s="1"/>
  <c r="K29" i="3"/>
  <c r="M29" i="3" s="1"/>
  <c r="K28" i="3"/>
  <c r="M28" i="3" s="1"/>
  <c r="K27" i="3"/>
  <c r="M27" i="3" s="1"/>
  <c r="K26" i="3"/>
  <c r="M26" i="3" s="1"/>
  <c r="K25" i="3"/>
  <c r="M25" i="3" s="1"/>
  <c r="K24" i="3"/>
  <c r="K23" i="3"/>
  <c r="K22" i="3"/>
  <c r="K21" i="3"/>
  <c r="K20" i="3"/>
  <c r="M20" i="3" s="1"/>
  <c r="K19" i="3"/>
  <c r="K18" i="3"/>
  <c r="M18" i="3" s="1"/>
  <c r="K17" i="3"/>
  <c r="K16" i="3"/>
  <c r="M16" i="3" s="1"/>
  <c r="K15" i="3"/>
  <c r="M15" i="3" s="1"/>
  <c r="K14" i="3"/>
  <c r="M14" i="3" s="1"/>
  <c r="K13" i="3"/>
  <c r="K12" i="3"/>
  <c r="M12" i="3" s="1"/>
  <c r="K11" i="3"/>
  <c r="M11" i="3" s="1"/>
  <c r="K10" i="3"/>
  <c r="M10" i="3" s="1"/>
  <c r="K9" i="3"/>
  <c r="K8" i="3"/>
  <c r="M8" i="3" s="1"/>
  <c r="K7" i="3"/>
  <c r="M7" i="3" s="1"/>
  <c r="K6" i="3"/>
  <c r="K5" i="3"/>
  <c r="M5" i="3" s="1"/>
  <c r="K4" i="3"/>
  <c r="C5" i="3"/>
  <c r="C6" i="3"/>
  <c r="C7" i="3"/>
  <c r="C8" i="3"/>
  <c r="E8" i="3" s="1"/>
  <c r="C9" i="3"/>
  <c r="C10" i="3"/>
  <c r="C11" i="3"/>
  <c r="C12" i="3"/>
  <c r="C13" i="3"/>
  <c r="C14" i="3"/>
  <c r="C15" i="3"/>
  <c r="E15" i="3" s="1"/>
  <c r="C16" i="3"/>
  <c r="E16" i="3" s="1"/>
  <c r="C17" i="3"/>
  <c r="E17" i="3" s="1"/>
  <c r="C18" i="3"/>
  <c r="E18" i="3" s="1"/>
  <c r="C19" i="3"/>
  <c r="E19" i="3" s="1"/>
  <c r="C20" i="3"/>
  <c r="E20" i="3" s="1"/>
  <c r="C21" i="3"/>
  <c r="E21" i="3" s="1"/>
  <c r="C22" i="3"/>
  <c r="E22" i="3" s="1"/>
  <c r="C23" i="3"/>
  <c r="E23" i="3" s="1"/>
  <c r="C24" i="3"/>
  <c r="E24" i="3" s="1"/>
  <c r="C25" i="3"/>
  <c r="E25" i="3" s="1"/>
  <c r="C26" i="3"/>
  <c r="E26" i="3" s="1"/>
  <c r="C27" i="3"/>
  <c r="E27" i="3" s="1"/>
  <c r="C28" i="3"/>
  <c r="E28" i="3" s="1"/>
  <c r="C29" i="3"/>
  <c r="E29" i="3" s="1"/>
  <c r="C30" i="3"/>
  <c r="E30" i="3" s="1"/>
  <c r="C31" i="3"/>
  <c r="E31" i="3" s="1"/>
  <c r="C32" i="3"/>
  <c r="E32" i="3" s="1"/>
  <c r="C33" i="3"/>
  <c r="E33" i="3" s="1"/>
  <c r="C34" i="3"/>
  <c r="E34" i="3" s="1"/>
  <c r="C35" i="3"/>
  <c r="E35" i="3" s="1"/>
  <c r="C36" i="3"/>
  <c r="E36" i="3" s="1"/>
  <c r="C37" i="3"/>
  <c r="E37" i="3" s="1"/>
  <c r="C38" i="3"/>
  <c r="E38" i="3" s="1"/>
  <c r="C39" i="3"/>
  <c r="E39" i="3" s="1"/>
  <c r="C40" i="3"/>
  <c r="E40" i="3" s="1"/>
  <c r="C41" i="3"/>
  <c r="E41" i="3" s="1"/>
  <c r="C42" i="3"/>
  <c r="E42" i="3" s="1"/>
  <c r="C43" i="3"/>
  <c r="E43" i="3" s="1"/>
  <c r="G43" i="3"/>
  <c r="I43" i="3" s="1"/>
  <c r="J43" i="3" s="1"/>
  <c r="G42" i="3"/>
  <c r="I42" i="3" s="1"/>
  <c r="J42" i="3" s="1"/>
  <c r="G41" i="3"/>
  <c r="I41" i="3" s="1"/>
  <c r="J41" i="3" s="1"/>
  <c r="G40" i="3"/>
  <c r="I40" i="3" s="1"/>
  <c r="J40" i="3" s="1"/>
  <c r="G39" i="3"/>
  <c r="I39" i="3" s="1"/>
  <c r="J39" i="3" s="1"/>
  <c r="G38" i="3"/>
  <c r="I38" i="3" s="1"/>
  <c r="J38" i="3" s="1"/>
  <c r="G37" i="3"/>
  <c r="I37" i="3" s="1"/>
  <c r="J37" i="3" s="1"/>
  <c r="G36" i="3"/>
  <c r="I36" i="3" s="1"/>
  <c r="J36" i="3" s="1"/>
  <c r="G35" i="3"/>
  <c r="I35" i="3" s="1"/>
  <c r="J35" i="3" s="1"/>
  <c r="G34" i="3"/>
  <c r="I34" i="3" s="1"/>
  <c r="J34" i="3" s="1"/>
  <c r="G33" i="3"/>
  <c r="I33" i="3" s="1"/>
  <c r="J33" i="3" s="1"/>
  <c r="G32" i="3"/>
  <c r="I32" i="3" s="1"/>
  <c r="J32" i="3" s="1"/>
  <c r="G31" i="3"/>
  <c r="I31" i="3" s="1"/>
  <c r="J31" i="3" s="1"/>
  <c r="G30" i="3"/>
  <c r="I30" i="3" s="1"/>
  <c r="J30" i="3" s="1"/>
  <c r="G29" i="3"/>
  <c r="I29" i="3" s="1"/>
  <c r="J29" i="3" s="1"/>
  <c r="G28" i="3"/>
  <c r="I28" i="3" s="1"/>
  <c r="J28" i="3" s="1"/>
  <c r="G27" i="3"/>
  <c r="I27" i="3" s="1"/>
  <c r="J27" i="3" s="1"/>
  <c r="G26" i="3"/>
  <c r="I26" i="3" s="1"/>
  <c r="J26" i="3" s="1"/>
  <c r="G25" i="3"/>
  <c r="I25" i="3" s="1"/>
  <c r="J25" i="3" s="1"/>
  <c r="G24" i="3"/>
  <c r="I24" i="3" s="1"/>
  <c r="J24" i="3" s="1"/>
  <c r="G23" i="3"/>
  <c r="I23" i="3" s="1"/>
  <c r="J23" i="3" s="1"/>
  <c r="G22" i="3"/>
  <c r="I22" i="3" s="1"/>
  <c r="J22" i="3" s="1"/>
  <c r="G21" i="3"/>
  <c r="I21" i="3" s="1"/>
  <c r="J21" i="3" s="1"/>
  <c r="G20" i="3"/>
  <c r="G19" i="3"/>
  <c r="G18" i="3"/>
  <c r="G17" i="3"/>
  <c r="G16" i="3"/>
  <c r="I16" i="3" s="1"/>
  <c r="J16" i="3" s="1"/>
  <c r="G15" i="3"/>
  <c r="G14" i="3"/>
  <c r="G13" i="3"/>
  <c r="G12" i="3"/>
  <c r="G11" i="3"/>
  <c r="I11" i="3" s="1"/>
  <c r="J11" i="3" s="1"/>
  <c r="G10" i="3"/>
  <c r="G9" i="3"/>
  <c r="I9" i="3" s="1"/>
  <c r="J9" i="3" s="1"/>
  <c r="G8" i="3"/>
  <c r="I8" i="3" s="1"/>
  <c r="J8" i="3" s="1"/>
  <c r="G7" i="3"/>
  <c r="I7" i="3" s="1"/>
  <c r="J7" i="3" s="1"/>
  <c r="G6" i="3"/>
  <c r="G5" i="3"/>
  <c r="I5" i="3" s="1"/>
  <c r="J5" i="3" s="1"/>
  <c r="G4" i="3"/>
  <c r="I4" i="3" s="1"/>
  <c r="J4" i="3" s="1"/>
  <c r="H54" i="26"/>
  <c r="G54" i="26" s="1"/>
  <c r="AN46" i="26"/>
  <c r="AR43" i="26"/>
  <c r="AM43" i="26"/>
  <c r="AN43" i="26" s="1"/>
  <c r="AL43" i="26"/>
  <c r="AQ43" i="26" s="1"/>
  <c r="AF43" i="26"/>
  <c r="AG43" i="26" s="1"/>
  <c r="AE43" i="26"/>
  <c r="AJ43" i="26" s="1"/>
  <c r="AK43" i="26" s="1"/>
  <c r="Z43" i="26"/>
  <c r="Y43" i="26"/>
  <c r="X43" i="26"/>
  <c r="AC43" i="26" s="1"/>
  <c r="AD43" i="26" s="1"/>
  <c r="S43" i="26"/>
  <c r="R43" i="26"/>
  <c r="Q43" i="26"/>
  <c r="V43" i="26" s="1"/>
  <c r="W43" i="26" s="1"/>
  <c r="K43" i="26"/>
  <c r="L43" i="26" s="1"/>
  <c r="J43" i="26"/>
  <c r="D43" i="26"/>
  <c r="C43" i="26"/>
  <c r="H43" i="26" s="1"/>
  <c r="AR42" i="26"/>
  <c r="AM42" i="26"/>
  <c r="AN42" i="26" s="1"/>
  <c r="AL42" i="26"/>
  <c r="AQ42" i="26" s="1"/>
  <c r="AF42" i="26"/>
  <c r="AG34" i="26" s="1"/>
  <c r="AE42" i="26"/>
  <c r="AJ42" i="26" s="1"/>
  <c r="AK42" i="26" s="1"/>
  <c r="Z42" i="26"/>
  <c r="Y42" i="26"/>
  <c r="X42" i="26"/>
  <c r="AC42" i="26" s="1"/>
  <c r="AD42" i="26" s="1"/>
  <c r="S42" i="26"/>
  <c r="R42" i="26"/>
  <c r="Q42" i="26"/>
  <c r="V42" i="26" s="1"/>
  <c r="W42" i="26" s="1"/>
  <c r="K42" i="26"/>
  <c r="L42" i="26" s="1"/>
  <c r="J42" i="26"/>
  <c r="D42" i="26"/>
  <c r="C42" i="26"/>
  <c r="H42" i="26" s="1"/>
  <c r="AM41" i="26"/>
  <c r="AN41" i="26" s="1"/>
  <c r="AL41" i="26"/>
  <c r="AQ41" i="26" s="1"/>
  <c r="AR41" i="26" s="1"/>
  <c r="AF41" i="26"/>
  <c r="AE41" i="26"/>
  <c r="AJ41" i="26" s="1"/>
  <c r="AK41" i="26" s="1"/>
  <c r="Z41" i="26"/>
  <c r="Y41" i="26"/>
  <c r="X41" i="26"/>
  <c r="AC41" i="26" s="1"/>
  <c r="AD41" i="26" s="1"/>
  <c r="S41" i="26"/>
  <c r="R41" i="26"/>
  <c r="Q41" i="26"/>
  <c r="V41" i="26" s="1"/>
  <c r="W41" i="26" s="1"/>
  <c r="K41" i="26"/>
  <c r="L41" i="26" s="1"/>
  <c r="J41" i="26"/>
  <c r="D41" i="26"/>
  <c r="C41" i="26"/>
  <c r="H41" i="26" s="1"/>
  <c r="AM40" i="26"/>
  <c r="AN40" i="26" s="1"/>
  <c r="AL40" i="26"/>
  <c r="AQ40" i="26" s="1"/>
  <c r="AR40" i="26" s="1"/>
  <c r="AF40" i="26"/>
  <c r="AE40" i="26"/>
  <c r="AJ40" i="26" s="1"/>
  <c r="AK40" i="26" s="1"/>
  <c r="Z40" i="26"/>
  <c r="Y40" i="26"/>
  <c r="X40" i="26"/>
  <c r="AC40" i="26" s="1"/>
  <c r="AD40" i="26" s="1"/>
  <c r="S40" i="26"/>
  <c r="R40" i="26"/>
  <c r="Q40" i="26"/>
  <c r="V40" i="26" s="1"/>
  <c r="W40" i="26" s="1"/>
  <c r="K40" i="26"/>
  <c r="J40" i="26"/>
  <c r="D40" i="26"/>
  <c r="C40" i="26"/>
  <c r="H40" i="26" s="1"/>
  <c r="AM39" i="26"/>
  <c r="AL39" i="26"/>
  <c r="AQ39" i="26" s="1"/>
  <c r="AR39" i="26" s="1"/>
  <c r="AF39" i="26"/>
  <c r="AE39" i="26"/>
  <c r="AJ39" i="26" s="1"/>
  <c r="AK39" i="26" s="1"/>
  <c r="Y39" i="26"/>
  <c r="Z39" i="26" s="1"/>
  <c r="X39" i="26"/>
  <c r="AC39" i="26" s="1"/>
  <c r="AD39" i="26" s="1"/>
  <c r="S39" i="26"/>
  <c r="R39" i="26"/>
  <c r="Q39" i="26"/>
  <c r="V39" i="26" s="1"/>
  <c r="W39" i="26" s="1"/>
  <c r="K39" i="26"/>
  <c r="J39" i="26"/>
  <c r="O39" i="26" s="1"/>
  <c r="P39" i="26" s="1"/>
  <c r="D39" i="26"/>
  <c r="C39" i="26"/>
  <c r="H39" i="26" s="1"/>
  <c r="I39" i="26" s="1"/>
  <c r="AQ38" i="26"/>
  <c r="AR38" i="26" s="1"/>
  <c r="AM38" i="26"/>
  <c r="AL38" i="26"/>
  <c r="AF38" i="26"/>
  <c r="AE38" i="26"/>
  <c r="AJ38" i="26" s="1"/>
  <c r="AK38" i="26" s="1"/>
  <c r="Z38" i="26"/>
  <c r="Y38" i="26"/>
  <c r="X38" i="26"/>
  <c r="AC38" i="26" s="1"/>
  <c r="AD38" i="26" s="1"/>
  <c r="S38" i="26"/>
  <c r="R38" i="26"/>
  <c r="Q38" i="26"/>
  <c r="V38" i="26" s="1"/>
  <c r="W38" i="26" s="1"/>
  <c r="K38" i="26"/>
  <c r="J38" i="26"/>
  <c r="O38" i="26" s="1"/>
  <c r="P38" i="26" s="1"/>
  <c r="D38" i="26"/>
  <c r="C38" i="26"/>
  <c r="AM37" i="26"/>
  <c r="AL37" i="26"/>
  <c r="AQ37" i="26" s="1"/>
  <c r="AR37" i="26" s="1"/>
  <c r="AF37" i="26"/>
  <c r="AE37" i="26"/>
  <c r="AJ37" i="26" s="1"/>
  <c r="AK37" i="26" s="1"/>
  <c r="Y37" i="26"/>
  <c r="Z37" i="26" s="1"/>
  <c r="X37" i="26"/>
  <c r="AC37" i="26" s="1"/>
  <c r="AD37" i="26" s="1"/>
  <c r="S37" i="26"/>
  <c r="R37" i="26"/>
  <c r="Q37" i="26"/>
  <c r="V37" i="26" s="1"/>
  <c r="W37" i="26" s="1"/>
  <c r="K37" i="26"/>
  <c r="J37" i="26"/>
  <c r="O37" i="26" s="1"/>
  <c r="P37" i="26" s="1"/>
  <c r="D37" i="26"/>
  <c r="C37" i="26"/>
  <c r="H37" i="26" s="1"/>
  <c r="I37" i="26" s="1"/>
  <c r="AM36" i="26"/>
  <c r="AL36" i="26"/>
  <c r="AQ36" i="26" s="1"/>
  <c r="AR36" i="26" s="1"/>
  <c r="AF36" i="26"/>
  <c r="AE36" i="26"/>
  <c r="AJ36" i="26" s="1"/>
  <c r="AK36" i="26" s="1"/>
  <c r="Z36" i="26"/>
  <c r="Y36" i="26"/>
  <c r="X36" i="26"/>
  <c r="AC36" i="26" s="1"/>
  <c r="AD36" i="26" s="1"/>
  <c r="S36" i="26"/>
  <c r="R36" i="26"/>
  <c r="Q36" i="26"/>
  <c r="V36" i="26" s="1"/>
  <c r="W36" i="26" s="1"/>
  <c r="K36" i="26"/>
  <c r="J36" i="26"/>
  <c r="O36" i="26" s="1"/>
  <c r="P36" i="26" s="1"/>
  <c r="D36" i="26"/>
  <c r="C36" i="26"/>
  <c r="AM35" i="26"/>
  <c r="AL35" i="26"/>
  <c r="AQ35" i="26" s="1"/>
  <c r="AR35" i="26" s="1"/>
  <c r="AF35" i="26"/>
  <c r="AE35" i="26"/>
  <c r="AJ35" i="26" s="1"/>
  <c r="AK35" i="26" s="1"/>
  <c r="Y35" i="26"/>
  <c r="Z35" i="26" s="1"/>
  <c r="X35" i="26"/>
  <c r="AC35" i="26" s="1"/>
  <c r="AD35" i="26" s="1"/>
  <c r="S35" i="26"/>
  <c r="R35" i="26"/>
  <c r="Q35" i="26"/>
  <c r="V35" i="26" s="1"/>
  <c r="W35" i="26" s="1"/>
  <c r="K35" i="26"/>
  <c r="J35" i="26"/>
  <c r="O35" i="26" s="1"/>
  <c r="P35" i="26" s="1"/>
  <c r="D35" i="26"/>
  <c r="C35" i="26"/>
  <c r="H35" i="26" s="1"/>
  <c r="I35" i="26" s="1"/>
  <c r="AM34" i="26"/>
  <c r="AL34" i="26"/>
  <c r="AQ34" i="26" s="1"/>
  <c r="AR34" i="26" s="1"/>
  <c r="AF34" i="26"/>
  <c r="AE34" i="26"/>
  <c r="AJ34" i="26" s="1"/>
  <c r="AK34" i="26" s="1"/>
  <c r="Z34" i="26"/>
  <c r="Y34" i="26"/>
  <c r="X34" i="26"/>
  <c r="AC34" i="26" s="1"/>
  <c r="AD34" i="26" s="1"/>
  <c r="S34" i="26"/>
  <c r="R34" i="26"/>
  <c r="Q34" i="26"/>
  <c r="V34" i="26" s="1"/>
  <c r="W34" i="26" s="1"/>
  <c r="K34" i="26"/>
  <c r="J34" i="26"/>
  <c r="O34" i="26" s="1"/>
  <c r="P34" i="26" s="1"/>
  <c r="D34" i="26"/>
  <c r="C34" i="26"/>
  <c r="H34" i="26" s="1"/>
  <c r="AM33" i="26"/>
  <c r="AL33" i="26"/>
  <c r="AQ33" i="26" s="1"/>
  <c r="AR33" i="26" s="1"/>
  <c r="AF33" i="26"/>
  <c r="AG33" i="26" s="1"/>
  <c r="AE33" i="26"/>
  <c r="AJ33" i="26" s="1"/>
  <c r="AK33" i="26" s="1"/>
  <c r="Y33" i="26"/>
  <c r="X33" i="26"/>
  <c r="AC33" i="26" s="1"/>
  <c r="AD33" i="26" s="1"/>
  <c r="S33" i="26"/>
  <c r="R33" i="26"/>
  <c r="Q33" i="26"/>
  <c r="V33" i="26" s="1"/>
  <c r="W33" i="26" s="1"/>
  <c r="K33" i="26"/>
  <c r="J33" i="26"/>
  <c r="D33" i="26"/>
  <c r="C33" i="26"/>
  <c r="H33" i="26" s="1"/>
  <c r="AM32" i="26"/>
  <c r="AL32" i="26"/>
  <c r="AQ32" i="26" s="1"/>
  <c r="AR32" i="26" s="1"/>
  <c r="AG32" i="26"/>
  <c r="AF32" i="26"/>
  <c r="AG27" i="26" s="1"/>
  <c r="AE32" i="26"/>
  <c r="AJ32" i="26" s="1"/>
  <c r="AK32" i="26" s="1"/>
  <c r="Z32" i="26"/>
  <c r="Y32" i="26"/>
  <c r="X32" i="26"/>
  <c r="AC32" i="26" s="1"/>
  <c r="AD32" i="26" s="1"/>
  <c r="S32" i="26"/>
  <c r="R32" i="26"/>
  <c r="Q32" i="26"/>
  <c r="V32" i="26" s="1"/>
  <c r="W32" i="26" s="1"/>
  <c r="K32" i="26"/>
  <c r="L30" i="26" s="1"/>
  <c r="J32" i="26"/>
  <c r="O32" i="26" s="1"/>
  <c r="P32" i="26" s="1"/>
  <c r="D32" i="26"/>
  <c r="C32" i="26"/>
  <c r="H32" i="26" s="1"/>
  <c r="AM31" i="26"/>
  <c r="AL31" i="26"/>
  <c r="AQ31" i="26" s="1"/>
  <c r="AR31" i="26" s="1"/>
  <c r="AF31" i="26"/>
  <c r="AE31" i="26"/>
  <c r="AJ31" i="26" s="1"/>
  <c r="AK31" i="26" s="1"/>
  <c r="Y31" i="26"/>
  <c r="X31" i="26"/>
  <c r="AC31" i="26" s="1"/>
  <c r="AD31" i="26" s="1"/>
  <c r="S31" i="26"/>
  <c r="R31" i="26"/>
  <c r="Q31" i="26"/>
  <c r="V31" i="26" s="1"/>
  <c r="W31" i="26" s="1"/>
  <c r="K31" i="26"/>
  <c r="J31" i="26"/>
  <c r="D31" i="26"/>
  <c r="C31" i="26"/>
  <c r="H31" i="26" s="1"/>
  <c r="AQ30" i="26"/>
  <c r="AR30" i="26" s="1"/>
  <c r="AM30" i="26"/>
  <c r="AL30" i="26"/>
  <c r="AF30" i="26"/>
  <c r="AE30" i="26"/>
  <c r="AJ30" i="26" s="1"/>
  <c r="AK30" i="26" s="1"/>
  <c r="Y30" i="26"/>
  <c r="Z30" i="26" s="1"/>
  <c r="X30" i="26"/>
  <c r="AC30" i="26" s="1"/>
  <c r="AD30" i="26" s="1"/>
  <c r="R30" i="26"/>
  <c r="S26" i="26" s="1"/>
  <c r="Q30" i="26"/>
  <c r="V30" i="26" s="1"/>
  <c r="W30" i="26" s="1"/>
  <c r="K30" i="26"/>
  <c r="J30" i="26"/>
  <c r="O30" i="26" s="1"/>
  <c r="P30" i="26" s="1"/>
  <c r="D30" i="26"/>
  <c r="C30" i="26"/>
  <c r="AM29" i="26"/>
  <c r="AL29" i="26"/>
  <c r="AF29" i="26"/>
  <c r="AE29" i="26"/>
  <c r="AJ29" i="26" s="1"/>
  <c r="AK29" i="26" s="1"/>
  <c r="Z29" i="26"/>
  <c r="Y29" i="26"/>
  <c r="X29" i="26"/>
  <c r="AC29" i="26" s="1"/>
  <c r="AD29" i="26" s="1"/>
  <c r="R29" i="26"/>
  <c r="Q29" i="26"/>
  <c r="V29" i="26" s="1"/>
  <c r="W29" i="26" s="1"/>
  <c r="K29" i="26"/>
  <c r="J29" i="26"/>
  <c r="O29" i="26" s="1"/>
  <c r="P29" i="26" s="1"/>
  <c r="D29" i="26"/>
  <c r="C29" i="26"/>
  <c r="H29" i="26" s="1"/>
  <c r="AM28" i="26"/>
  <c r="AL28" i="26"/>
  <c r="AQ28" i="26" s="1"/>
  <c r="AR28" i="26" s="1"/>
  <c r="AF28" i="26"/>
  <c r="AE28" i="26"/>
  <c r="AJ28" i="26" s="1"/>
  <c r="AK28" i="26" s="1"/>
  <c r="Z28" i="26"/>
  <c r="Y28" i="26"/>
  <c r="X28" i="26"/>
  <c r="AC28" i="26" s="1"/>
  <c r="AD28" i="26" s="1"/>
  <c r="R28" i="26"/>
  <c r="Q28" i="26"/>
  <c r="V28" i="26" s="1"/>
  <c r="W28" i="26" s="1"/>
  <c r="K28" i="26"/>
  <c r="J28" i="26"/>
  <c r="O28" i="26" s="1"/>
  <c r="P28" i="26" s="1"/>
  <c r="D28" i="26"/>
  <c r="C28" i="26"/>
  <c r="AM27" i="26"/>
  <c r="AL27" i="26"/>
  <c r="AQ27" i="26" s="1"/>
  <c r="AR27" i="26" s="1"/>
  <c r="AF27" i="26"/>
  <c r="AE27" i="26"/>
  <c r="AJ27" i="26" s="1"/>
  <c r="AK27" i="26" s="1"/>
  <c r="Y27" i="26"/>
  <c r="X27" i="26"/>
  <c r="AC27" i="26" s="1"/>
  <c r="AD27" i="26" s="1"/>
  <c r="R27" i="26"/>
  <c r="Q27" i="26"/>
  <c r="V27" i="26" s="1"/>
  <c r="W27" i="26" s="1"/>
  <c r="K27" i="26"/>
  <c r="J27" i="26"/>
  <c r="O27" i="26" s="1"/>
  <c r="P27" i="26" s="1"/>
  <c r="D27" i="26"/>
  <c r="C27" i="26"/>
  <c r="H27" i="26" s="1"/>
  <c r="AM26" i="26"/>
  <c r="AL26" i="26"/>
  <c r="AQ26" i="26" s="1"/>
  <c r="AR26" i="26" s="1"/>
  <c r="AF26" i="26"/>
  <c r="AE26" i="26"/>
  <c r="AJ26" i="26" s="1"/>
  <c r="AK26" i="26" s="1"/>
  <c r="Z26" i="26"/>
  <c r="Y26" i="26"/>
  <c r="X26" i="26"/>
  <c r="AC26" i="26" s="1"/>
  <c r="AD26" i="26" s="1"/>
  <c r="R26" i="26"/>
  <c r="Q26" i="26"/>
  <c r="V26" i="26" s="1"/>
  <c r="W26" i="26" s="1"/>
  <c r="K26" i="26"/>
  <c r="J26" i="26"/>
  <c r="O26" i="26" s="1"/>
  <c r="P26" i="26" s="1"/>
  <c r="D26" i="26"/>
  <c r="C26" i="26"/>
  <c r="H26" i="26" s="1"/>
  <c r="I26" i="26" s="1"/>
  <c r="AR25" i="26"/>
  <c r="AM25" i="26"/>
  <c r="AL25" i="26"/>
  <c r="AQ25" i="26" s="1"/>
  <c r="AF25" i="26"/>
  <c r="AE25" i="26"/>
  <c r="AJ25" i="26" s="1"/>
  <c r="AK25" i="26" s="1"/>
  <c r="Z25" i="26"/>
  <c r="Y25" i="26"/>
  <c r="X25" i="26"/>
  <c r="AC25" i="26" s="1"/>
  <c r="AD25" i="26" s="1"/>
  <c r="R25" i="26"/>
  <c r="Q25" i="26"/>
  <c r="V25" i="26" s="1"/>
  <c r="W25" i="26" s="1"/>
  <c r="K25" i="26"/>
  <c r="J25" i="26"/>
  <c r="D25" i="26"/>
  <c r="C25" i="26"/>
  <c r="H25" i="26" s="1"/>
  <c r="I25" i="26" s="1"/>
  <c r="AQ24" i="26"/>
  <c r="AR24" i="26" s="1"/>
  <c r="AM24" i="26"/>
  <c r="AL24" i="26"/>
  <c r="AF24" i="26"/>
  <c r="AG21" i="26" s="1"/>
  <c r="AE24" i="26"/>
  <c r="AJ24" i="26" s="1"/>
  <c r="AK24" i="26" s="1"/>
  <c r="Y24" i="26"/>
  <c r="X24" i="26"/>
  <c r="AC24" i="26" s="1"/>
  <c r="AD24" i="26" s="1"/>
  <c r="R24" i="26"/>
  <c r="Q24" i="26"/>
  <c r="V24" i="26" s="1"/>
  <c r="W24" i="26" s="1"/>
  <c r="K24" i="26"/>
  <c r="J24" i="26"/>
  <c r="O24" i="26" s="1"/>
  <c r="P24" i="26" s="1"/>
  <c r="D24" i="26"/>
  <c r="C24" i="26"/>
  <c r="H24" i="26" s="1"/>
  <c r="I24" i="26" s="1"/>
  <c r="AM23" i="26"/>
  <c r="AL23" i="26"/>
  <c r="AQ23" i="26" s="1"/>
  <c r="AR23" i="26" s="1"/>
  <c r="AF23" i="26"/>
  <c r="AE23" i="26"/>
  <c r="AJ23" i="26" s="1"/>
  <c r="AK23" i="26" s="1"/>
  <c r="Y23" i="26"/>
  <c r="X23" i="26"/>
  <c r="AC23" i="26" s="1"/>
  <c r="AD23" i="26" s="1"/>
  <c r="R23" i="26"/>
  <c r="S23" i="26" s="1"/>
  <c r="Q23" i="26"/>
  <c r="V23" i="26" s="1"/>
  <c r="W23" i="26" s="1"/>
  <c r="K23" i="26"/>
  <c r="J23" i="26"/>
  <c r="O23" i="26" s="1"/>
  <c r="P23" i="26" s="1"/>
  <c r="D23" i="26"/>
  <c r="C23" i="26"/>
  <c r="H23" i="26" s="1"/>
  <c r="AM22" i="26"/>
  <c r="AL22" i="26"/>
  <c r="AQ22" i="26" s="1"/>
  <c r="AR22" i="26" s="1"/>
  <c r="AF22" i="26"/>
  <c r="AE22" i="26"/>
  <c r="AJ22" i="26" s="1"/>
  <c r="AK22" i="26" s="1"/>
  <c r="Y22" i="26"/>
  <c r="X22" i="26"/>
  <c r="AC22" i="26" s="1"/>
  <c r="AD22" i="26" s="1"/>
  <c r="R22" i="26"/>
  <c r="Q22" i="26"/>
  <c r="V22" i="26" s="1"/>
  <c r="W22" i="26" s="1"/>
  <c r="K22" i="26"/>
  <c r="J22" i="26"/>
  <c r="O22" i="26" s="1"/>
  <c r="P22" i="26" s="1"/>
  <c r="D22" i="26"/>
  <c r="C22" i="26"/>
  <c r="AR21" i="26"/>
  <c r="AM21" i="26"/>
  <c r="AL21" i="26"/>
  <c r="AQ21" i="26" s="1"/>
  <c r="AF21" i="26"/>
  <c r="Y21" i="26"/>
  <c r="X21" i="26"/>
  <c r="AC21" i="26" s="1"/>
  <c r="AD21" i="26" s="1"/>
  <c r="R21" i="26"/>
  <c r="Q21" i="26"/>
  <c r="V21" i="26" s="1"/>
  <c r="W21" i="26" s="1"/>
  <c r="K21" i="26"/>
  <c r="J21" i="26"/>
  <c r="O21" i="26" s="1"/>
  <c r="P21" i="26" s="1"/>
  <c r="D21" i="26"/>
  <c r="C21" i="26"/>
  <c r="AM20" i="26"/>
  <c r="AL20" i="26"/>
  <c r="AQ20" i="26" s="1"/>
  <c r="AR20" i="26" s="1"/>
  <c r="AF20" i="26"/>
  <c r="Y20" i="26"/>
  <c r="X20" i="26"/>
  <c r="AC20" i="26" s="1"/>
  <c r="AD20" i="26" s="1"/>
  <c r="R20" i="26"/>
  <c r="Q20" i="26"/>
  <c r="V20" i="26" s="1"/>
  <c r="W20" i="26" s="1"/>
  <c r="K20" i="26"/>
  <c r="J20" i="26"/>
  <c r="O20" i="26" s="1"/>
  <c r="P20" i="26" s="1"/>
  <c r="D20" i="26"/>
  <c r="C20" i="26"/>
  <c r="H20" i="26" s="1"/>
  <c r="AM19" i="26"/>
  <c r="AL19" i="26"/>
  <c r="AQ19" i="26" s="1"/>
  <c r="AR19" i="26" s="1"/>
  <c r="AF19" i="26"/>
  <c r="Y19" i="26"/>
  <c r="X19" i="26"/>
  <c r="AC19" i="26" s="1"/>
  <c r="AD19" i="26" s="1"/>
  <c r="R19" i="26"/>
  <c r="Q19" i="26"/>
  <c r="V19" i="26" s="1"/>
  <c r="W19" i="26" s="1"/>
  <c r="K19" i="26"/>
  <c r="J19" i="26"/>
  <c r="O19" i="26" s="1"/>
  <c r="P19" i="26" s="1"/>
  <c r="D19" i="26"/>
  <c r="C19" i="26"/>
  <c r="AM18" i="26"/>
  <c r="AL18" i="26"/>
  <c r="AQ18" i="26" s="1"/>
  <c r="AR18" i="26" s="1"/>
  <c r="AF18" i="26"/>
  <c r="Y18" i="26"/>
  <c r="Z18" i="26" s="1"/>
  <c r="S18" i="26"/>
  <c r="R18" i="26"/>
  <c r="Q18" i="26"/>
  <c r="V18" i="26" s="1"/>
  <c r="W18" i="26" s="1"/>
  <c r="K18" i="26"/>
  <c r="J18" i="26"/>
  <c r="O18" i="26" s="1"/>
  <c r="P18" i="26" s="1"/>
  <c r="D18" i="26"/>
  <c r="C18" i="26"/>
  <c r="AQ17" i="26"/>
  <c r="AR17" i="26" s="1"/>
  <c r="AM17" i="26"/>
  <c r="AN8" i="26" s="1"/>
  <c r="AL17" i="26"/>
  <c r="AF17" i="26"/>
  <c r="Y17" i="26"/>
  <c r="R17" i="26"/>
  <c r="S17" i="26" s="1"/>
  <c r="K17" i="26"/>
  <c r="J17" i="26"/>
  <c r="O17" i="26" s="1"/>
  <c r="P17" i="26" s="1"/>
  <c r="D17" i="26"/>
  <c r="C17" i="26"/>
  <c r="AQ16" i="26"/>
  <c r="AR16" i="26" s="1"/>
  <c r="AM16" i="26"/>
  <c r="AL16" i="26"/>
  <c r="AF16" i="26"/>
  <c r="AE16" i="26"/>
  <c r="AJ16" i="26" s="1"/>
  <c r="AK16" i="26" s="1"/>
  <c r="Y16" i="26"/>
  <c r="S16" i="26"/>
  <c r="R16" i="26"/>
  <c r="K16" i="26"/>
  <c r="J16" i="26"/>
  <c r="O16" i="26" s="1"/>
  <c r="P16" i="26" s="1"/>
  <c r="D16" i="26"/>
  <c r="C16" i="26"/>
  <c r="AQ15" i="26"/>
  <c r="AR15" i="26" s="1"/>
  <c r="AM15" i="26"/>
  <c r="AL15" i="26"/>
  <c r="AF15" i="26"/>
  <c r="Y15" i="26"/>
  <c r="X15" i="26"/>
  <c r="AC15" i="26" s="1"/>
  <c r="AD15" i="26" s="1"/>
  <c r="R15" i="26"/>
  <c r="Q15" i="26"/>
  <c r="V15" i="26" s="1"/>
  <c r="W15" i="26" s="1"/>
  <c r="K15" i="26"/>
  <c r="D15" i="26"/>
  <c r="C15" i="26"/>
  <c r="AM14" i="26"/>
  <c r="AL14" i="26"/>
  <c r="AQ14" i="26" s="1"/>
  <c r="AR14" i="26" s="1"/>
  <c r="AF14" i="26"/>
  <c r="AE14" i="26"/>
  <c r="AJ14" i="26" s="1"/>
  <c r="AK14" i="26" s="1"/>
  <c r="Y14" i="26"/>
  <c r="X14" i="26"/>
  <c r="AC14" i="26" s="1"/>
  <c r="AD14" i="26" s="1"/>
  <c r="R14" i="26"/>
  <c r="Q14" i="26"/>
  <c r="V14" i="26" s="1"/>
  <c r="W14" i="26" s="1"/>
  <c r="K14" i="26"/>
  <c r="D14" i="26"/>
  <c r="C14" i="26"/>
  <c r="H14" i="26" s="1"/>
  <c r="AN13" i="26"/>
  <c r="AM13" i="26"/>
  <c r="AL13" i="26"/>
  <c r="AQ13" i="26" s="1"/>
  <c r="AR13" i="26" s="1"/>
  <c r="AF13" i="26"/>
  <c r="AE13" i="26"/>
  <c r="AJ13" i="26" s="1"/>
  <c r="AK13" i="26" s="1"/>
  <c r="Y13" i="26"/>
  <c r="R13" i="26"/>
  <c r="Q13" i="26"/>
  <c r="K13" i="26"/>
  <c r="J13" i="26"/>
  <c r="O13" i="26" s="1"/>
  <c r="P13" i="26" s="1"/>
  <c r="D13" i="26"/>
  <c r="C13" i="26"/>
  <c r="H13" i="26" s="1"/>
  <c r="I13" i="26" s="1"/>
  <c r="AM12" i="26"/>
  <c r="AL12" i="26"/>
  <c r="AQ12" i="26" s="1"/>
  <c r="AR12" i="26" s="1"/>
  <c r="AF12" i="26"/>
  <c r="AE12" i="26"/>
  <c r="AJ12" i="26" s="1"/>
  <c r="AK12" i="26" s="1"/>
  <c r="Y12" i="26"/>
  <c r="X12" i="26"/>
  <c r="AC12" i="26" s="1"/>
  <c r="AD12" i="26" s="1"/>
  <c r="R12" i="26"/>
  <c r="K12" i="26"/>
  <c r="D12" i="26"/>
  <c r="C12" i="26"/>
  <c r="H12" i="26" s="1"/>
  <c r="AM11" i="26"/>
  <c r="AL11" i="26"/>
  <c r="AQ11" i="26" s="1"/>
  <c r="AR11" i="26" s="1"/>
  <c r="AF11" i="26"/>
  <c r="AE11" i="26"/>
  <c r="AJ11" i="26" s="1"/>
  <c r="AK11" i="26" s="1"/>
  <c r="Y11" i="26"/>
  <c r="X11" i="26"/>
  <c r="AC11" i="26" s="1"/>
  <c r="AD11" i="26" s="1"/>
  <c r="R11" i="26"/>
  <c r="Q11" i="26"/>
  <c r="V11" i="26" s="1"/>
  <c r="W11" i="26" s="1"/>
  <c r="K11" i="26"/>
  <c r="D11" i="26"/>
  <c r="AM10" i="26"/>
  <c r="AL10" i="26"/>
  <c r="AQ10" i="26" s="1"/>
  <c r="AR10" i="26" s="1"/>
  <c r="AF10" i="26"/>
  <c r="AE10" i="26"/>
  <c r="AJ10" i="26" s="1"/>
  <c r="AK10" i="26" s="1"/>
  <c r="Y10" i="26"/>
  <c r="X10" i="26"/>
  <c r="AC10" i="26" s="1"/>
  <c r="AD10" i="26" s="1"/>
  <c r="R10" i="26"/>
  <c r="Q10" i="26"/>
  <c r="K10" i="26"/>
  <c r="J10" i="26"/>
  <c r="O10" i="26" s="1"/>
  <c r="P10" i="26" s="1"/>
  <c r="D10" i="26"/>
  <c r="AR9" i="26"/>
  <c r="AM9" i="26"/>
  <c r="AL9" i="26"/>
  <c r="AQ9" i="26" s="1"/>
  <c r="AF9" i="26"/>
  <c r="AE9" i="26"/>
  <c r="AJ9" i="26" s="1"/>
  <c r="AK9" i="26" s="1"/>
  <c r="Y9" i="26"/>
  <c r="X9" i="26"/>
  <c r="AC9" i="26" s="1"/>
  <c r="AD9" i="26" s="1"/>
  <c r="R9" i="26"/>
  <c r="Q9" i="26"/>
  <c r="V9" i="26" s="1"/>
  <c r="W9" i="26" s="1"/>
  <c r="K9" i="26"/>
  <c r="J9" i="26"/>
  <c r="O9" i="26" s="1"/>
  <c r="P9" i="26" s="1"/>
  <c r="D9" i="26"/>
  <c r="AQ8" i="26"/>
  <c r="AR8" i="26" s="1"/>
  <c r="AM8" i="26"/>
  <c r="AL8" i="26"/>
  <c r="AF8" i="26"/>
  <c r="Y8" i="26"/>
  <c r="R8" i="26"/>
  <c r="K8" i="26"/>
  <c r="J8" i="26"/>
  <c r="O8" i="26" s="1"/>
  <c r="P8" i="26" s="1"/>
  <c r="D8" i="26"/>
  <c r="BU7" i="26"/>
  <c r="BU8" i="26" s="1"/>
  <c r="BU9" i="26" s="1"/>
  <c r="BU10" i="26" s="1"/>
  <c r="BU11" i="26" s="1"/>
  <c r="BE7" i="26"/>
  <c r="BE8" i="26" s="1"/>
  <c r="AQ7" i="26"/>
  <c r="AR7" i="26" s="1"/>
  <c r="AM7" i="26"/>
  <c r="AL7" i="26"/>
  <c r="AF7" i="26"/>
  <c r="AE7" i="26"/>
  <c r="AJ7" i="26" s="1"/>
  <c r="AK7" i="26" s="1"/>
  <c r="Y7" i="26"/>
  <c r="X7" i="26"/>
  <c r="AC7" i="26" s="1"/>
  <c r="AD7" i="26" s="1"/>
  <c r="R7" i="26"/>
  <c r="Q7" i="26"/>
  <c r="V7" i="26" s="1"/>
  <c r="W7" i="26" s="1"/>
  <c r="K7" i="26"/>
  <c r="D7" i="26"/>
  <c r="CH6" i="26"/>
  <c r="CH7" i="26" s="1"/>
  <c r="CH8" i="26" s="1"/>
  <c r="CH9" i="26" s="1"/>
  <c r="CH10" i="26" s="1"/>
  <c r="CH11" i="26" s="1"/>
  <c r="CH12" i="26" s="1"/>
  <c r="CH13" i="26" s="1"/>
  <c r="CH14" i="26" s="1"/>
  <c r="CG6" i="26"/>
  <c r="CG7" i="26" s="1"/>
  <c r="CG8" i="26" s="1"/>
  <c r="CG9" i="26" s="1"/>
  <c r="CG10" i="26" s="1"/>
  <c r="CG11" i="26" s="1"/>
  <c r="CG12" i="26" s="1"/>
  <c r="CG13" i="26" s="1"/>
  <c r="CG14" i="26" s="1"/>
  <c r="CD6" i="26"/>
  <c r="CD7" i="26" s="1"/>
  <c r="CD8" i="26" s="1"/>
  <c r="CD9" i="26" s="1"/>
  <c r="CD10" i="26" s="1"/>
  <c r="CD11" i="26" s="1"/>
  <c r="CD12" i="26" s="1"/>
  <c r="CD13" i="26" s="1"/>
  <c r="CC6" i="26"/>
  <c r="CC7" i="26" s="1"/>
  <c r="CC8" i="26" s="1"/>
  <c r="CC9" i="26" s="1"/>
  <c r="CC10" i="26" s="1"/>
  <c r="CC11" i="26" s="1"/>
  <c r="CC12" i="26" s="1"/>
  <c r="CC13" i="26" s="1"/>
  <c r="BY6" i="26"/>
  <c r="BY7" i="26" s="1"/>
  <c r="BY8" i="26" s="1"/>
  <c r="BY9" i="26" s="1"/>
  <c r="BY10" i="26" s="1"/>
  <c r="BY11" i="26" s="1"/>
  <c r="BY12" i="26" s="1"/>
  <c r="BU6" i="26"/>
  <c r="BR6" i="26"/>
  <c r="BR7" i="26" s="1"/>
  <c r="BR8" i="26" s="1"/>
  <c r="BR9" i="26" s="1"/>
  <c r="BR10" i="26" s="1"/>
  <c r="BR11" i="26" s="1"/>
  <c r="BQ6" i="26"/>
  <c r="BQ7" i="26" s="1"/>
  <c r="BQ8" i="26" s="1"/>
  <c r="BQ9" i="26" s="1"/>
  <c r="BQ10" i="26" s="1"/>
  <c r="BQ11" i="26" s="1"/>
  <c r="BN6" i="26"/>
  <c r="BN7" i="26" s="1"/>
  <c r="BN8" i="26" s="1"/>
  <c r="BN9" i="26" s="1"/>
  <c r="BN10" i="26" s="1"/>
  <c r="BM6" i="26"/>
  <c r="BM7" i="26" s="1"/>
  <c r="BM8" i="26" s="1"/>
  <c r="BM9" i="26" s="1"/>
  <c r="BM10" i="26" s="1"/>
  <c r="BI6" i="26"/>
  <c r="BI7" i="26" s="1"/>
  <c r="BI8" i="26" s="1"/>
  <c r="BI9" i="26" s="1"/>
  <c r="BE6" i="26"/>
  <c r="BB6" i="26"/>
  <c r="BB7" i="26" s="1"/>
  <c r="BA6" i="26"/>
  <c r="BA7" i="26" s="1"/>
  <c r="AZ6" i="26"/>
  <c r="AY6" i="26"/>
  <c r="AM6" i="26"/>
  <c r="AL6" i="26"/>
  <c r="AQ6" i="26" s="1"/>
  <c r="AR6" i="26" s="1"/>
  <c r="AF6" i="26"/>
  <c r="AE6" i="26"/>
  <c r="AJ6" i="26" s="1"/>
  <c r="AK6" i="26" s="1"/>
  <c r="Y6" i="26"/>
  <c r="X6" i="26"/>
  <c r="AC6" i="26" s="1"/>
  <c r="AD6" i="26" s="1"/>
  <c r="R6" i="26"/>
  <c r="Q6" i="26"/>
  <c r="V6" i="26" s="1"/>
  <c r="W6" i="26" s="1"/>
  <c r="K6" i="26"/>
  <c r="D6" i="26"/>
  <c r="CJ5" i="26"/>
  <c r="CJ6" i="26" s="1"/>
  <c r="CJ7" i="26" s="1"/>
  <c r="CJ8" i="26" s="1"/>
  <c r="CJ9" i="26" s="1"/>
  <c r="CJ10" i="26" s="1"/>
  <c r="CJ11" i="26" s="1"/>
  <c r="CJ12" i="26" s="1"/>
  <c r="CJ13" i="26" s="1"/>
  <c r="CJ14" i="26" s="1"/>
  <c r="CI5" i="26"/>
  <c r="CI6" i="26" s="1"/>
  <c r="CI7" i="26" s="1"/>
  <c r="CI8" i="26" s="1"/>
  <c r="CI9" i="26" s="1"/>
  <c r="CI10" i="26" s="1"/>
  <c r="CI11" i="26" s="1"/>
  <c r="CI12" i="26" s="1"/>
  <c r="CI13" i="26" s="1"/>
  <c r="CI14" i="26" s="1"/>
  <c r="CH5" i="26"/>
  <c r="CG5" i="26"/>
  <c r="CF5" i="26"/>
  <c r="CF6" i="26" s="1"/>
  <c r="CF7" i="26" s="1"/>
  <c r="CF8" i="26" s="1"/>
  <c r="CF9" i="26" s="1"/>
  <c r="CF10" i="26" s="1"/>
  <c r="CF11" i="26" s="1"/>
  <c r="CF12" i="26" s="1"/>
  <c r="CF13" i="26" s="1"/>
  <c r="CF14" i="26" s="1"/>
  <c r="CE5" i="26"/>
  <c r="CE6" i="26" s="1"/>
  <c r="CE7" i="26" s="1"/>
  <c r="CE8" i="26" s="1"/>
  <c r="CE9" i="26" s="1"/>
  <c r="CE10" i="26" s="1"/>
  <c r="CE11" i="26" s="1"/>
  <c r="CE12" i="26" s="1"/>
  <c r="CE13" i="26" s="1"/>
  <c r="CD5" i="26"/>
  <c r="CC5" i="26"/>
  <c r="CB5" i="26"/>
  <c r="CB6" i="26" s="1"/>
  <c r="CB7" i="26" s="1"/>
  <c r="CB8" i="26" s="1"/>
  <c r="CB9" i="26" s="1"/>
  <c r="CB10" i="26" s="1"/>
  <c r="CB11" i="26" s="1"/>
  <c r="CB12" i="26" s="1"/>
  <c r="CB13" i="26" s="1"/>
  <c r="CA5" i="26"/>
  <c r="CA6" i="26" s="1"/>
  <c r="CA7" i="26" s="1"/>
  <c r="CA8" i="26" s="1"/>
  <c r="CA9" i="26" s="1"/>
  <c r="CA10" i="26" s="1"/>
  <c r="CA11" i="26" s="1"/>
  <c r="CA12" i="26" s="1"/>
  <c r="CA13" i="26" s="1"/>
  <c r="BZ5" i="26"/>
  <c r="BZ6" i="26" s="1"/>
  <c r="BZ7" i="26" s="1"/>
  <c r="BZ8" i="26" s="1"/>
  <c r="BZ9" i="26" s="1"/>
  <c r="BZ10" i="26" s="1"/>
  <c r="BZ11" i="26" s="1"/>
  <c r="BZ12" i="26" s="1"/>
  <c r="BY5" i="26"/>
  <c r="BX5" i="26"/>
  <c r="BX6" i="26" s="1"/>
  <c r="BX7" i="26" s="1"/>
  <c r="BX8" i="26" s="1"/>
  <c r="BX9" i="26" s="1"/>
  <c r="BX10" i="26" s="1"/>
  <c r="BX11" i="26" s="1"/>
  <c r="BX12" i="26" s="1"/>
  <c r="BW5" i="26"/>
  <c r="BW6" i="26" s="1"/>
  <c r="BW7" i="26" s="1"/>
  <c r="BW8" i="26" s="1"/>
  <c r="BW9" i="26" s="1"/>
  <c r="BW10" i="26" s="1"/>
  <c r="BW11" i="26" s="1"/>
  <c r="BW12" i="26" s="1"/>
  <c r="BV5" i="26"/>
  <c r="BV6" i="26" s="1"/>
  <c r="BV7" i="26" s="1"/>
  <c r="BV8" i="26" s="1"/>
  <c r="BV9" i="26" s="1"/>
  <c r="BV10" i="26" s="1"/>
  <c r="BV11" i="26" s="1"/>
  <c r="BV12" i="26" s="1"/>
  <c r="BU5" i="26"/>
  <c r="BT5" i="26"/>
  <c r="BT6" i="26" s="1"/>
  <c r="BT7" i="26" s="1"/>
  <c r="BT8" i="26" s="1"/>
  <c r="BT9" i="26" s="1"/>
  <c r="BT10" i="26" s="1"/>
  <c r="BT11" i="26" s="1"/>
  <c r="BS5" i="26"/>
  <c r="BS6" i="26" s="1"/>
  <c r="BS7" i="26" s="1"/>
  <c r="BS8" i="26" s="1"/>
  <c r="BS9" i="26" s="1"/>
  <c r="BS10" i="26" s="1"/>
  <c r="BS11" i="26" s="1"/>
  <c r="BR5" i="26"/>
  <c r="BQ5" i="26"/>
  <c r="BP5" i="26"/>
  <c r="BP6" i="26" s="1"/>
  <c r="BP7" i="26" s="1"/>
  <c r="BP8" i="26" s="1"/>
  <c r="BP9" i="26" s="1"/>
  <c r="BP10" i="26" s="1"/>
  <c r="BO5" i="26"/>
  <c r="BO6" i="26" s="1"/>
  <c r="BO7" i="26" s="1"/>
  <c r="BO8" i="26" s="1"/>
  <c r="BO9" i="26" s="1"/>
  <c r="BO10" i="26" s="1"/>
  <c r="BN5" i="26"/>
  <c r="BM5" i="26"/>
  <c r="BL5" i="26"/>
  <c r="BL6" i="26" s="1"/>
  <c r="BL7" i="26" s="1"/>
  <c r="BL8" i="26" s="1"/>
  <c r="BL9" i="26" s="1"/>
  <c r="BL10" i="26" s="1"/>
  <c r="BK5" i="26"/>
  <c r="BK6" i="26" s="1"/>
  <c r="BK7" i="26" s="1"/>
  <c r="BK8" i="26" s="1"/>
  <c r="BK9" i="26" s="1"/>
  <c r="BJ5" i="26"/>
  <c r="BJ6" i="26" s="1"/>
  <c r="BJ7" i="26" s="1"/>
  <c r="BJ8" i="26" s="1"/>
  <c r="BJ9" i="26" s="1"/>
  <c r="BI5" i="26"/>
  <c r="BH5" i="26"/>
  <c r="BH6" i="26" s="1"/>
  <c r="BH7" i="26" s="1"/>
  <c r="BH8" i="26" s="1"/>
  <c r="BH9" i="26" s="1"/>
  <c r="BG5" i="26"/>
  <c r="BG6" i="26" s="1"/>
  <c r="BG7" i="26" s="1"/>
  <c r="BG8" i="26" s="1"/>
  <c r="BG9" i="26" s="1"/>
  <c r="BF5" i="26"/>
  <c r="BF6" i="26" s="1"/>
  <c r="BF7" i="26" s="1"/>
  <c r="BF8" i="26" s="1"/>
  <c r="BF9" i="26" s="1"/>
  <c r="BE5" i="26"/>
  <c r="BD5" i="26"/>
  <c r="BD6" i="26" s="1"/>
  <c r="BD7" i="26" s="1"/>
  <c r="BD8" i="26" s="1"/>
  <c r="BC5" i="26"/>
  <c r="BC6" i="26" s="1"/>
  <c r="BC7" i="26" s="1"/>
  <c r="BC8" i="26" s="1"/>
  <c r="BB5" i="26"/>
  <c r="BA5" i="26"/>
  <c r="AM5" i="26"/>
  <c r="AL5" i="26"/>
  <c r="AQ5" i="26" s="1"/>
  <c r="AR5" i="26" s="1"/>
  <c r="AF5" i="26"/>
  <c r="AE5" i="26"/>
  <c r="AJ5" i="26" s="1"/>
  <c r="AK5" i="26" s="1"/>
  <c r="Y5" i="26"/>
  <c r="X5" i="26"/>
  <c r="AC5" i="26" s="1"/>
  <c r="AD5" i="26" s="1"/>
  <c r="R5" i="26"/>
  <c r="Q5" i="26"/>
  <c r="V5" i="26" s="1"/>
  <c r="K5" i="26"/>
  <c r="J5" i="26"/>
  <c r="O5" i="26" s="1"/>
  <c r="P5" i="26" s="1"/>
  <c r="D5" i="26"/>
  <c r="AM4" i="26"/>
  <c r="AL4" i="26"/>
  <c r="AQ2" i="26" s="1"/>
  <c r="AF4" i="26"/>
  <c r="Y4" i="26"/>
  <c r="R4" i="26"/>
  <c r="Q4" i="26"/>
  <c r="V4" i="26" s="1"/>
  <c r="W4" i="26" s="1"/>
  <c r="K4" i="26"/>
  <c r="D4" i="26"/>
  <c r="H54" i="24"/>
  <c r="G54" i="24" s="1"/>
  <c r="AN46" i="24"/>
  <c r="AN43" i="24"/>
  <c r="AM43" i="24"/>
  <c r="AL43" i="24"/>
  <c r="AQ43" i="24" s="1"/>
  <c r="AR43" i="24" s="1"/>
  <c r="AF43" i="24"/>
  <c r="AG43" i="24" s="1"/>
  <c r="AE43" i="24"/>
  <c r="AJ43" i="24" s="1"/>
  <c r="AK43" i="24" s="1"/>
  <c r="Z43" i="24"/>
  <c r="Y43" i="24"/>
  <c r="X43" i="24"/>
  <c r="AC43" i="24" s="1"/>
  <c r="AD43" i="24" s="1"/>
  <c r="S43" i="24"/>
  <c r="R43" i="24"/>
  <c r="Q43" i="24"/>
  <c r="V43" i="24" s="1"/>
  <c r="W43" i="24" s="1"/>
  <c r="L43" i="24"/>
  <c r="K43" i="24"/>
  <c r="J43" i="24"/>
  <c r="O43" i="24" s="1"/>
  <c r="P43" i="24" s="1"/>
  <c r="D43" i="24"/>
  <c r="C43" i="24"/>
  <c r="H43" i="24" s="1"/>
  <c r="AN42" i="24"/>
  <c r="AM42" i="24"/>
  <c r="AL42" i="24"/>
  <c r="AQ42" i="24" s="1"/>
  <c r="AR42" i="24" s="1"/>
  <c r="AF42" i="24"/>
  <c r="AE42" i="24"/>
  <c r="AJ42" i="24" s="1"/>
  <c r="AK42" i="24" s="1"/>
  <c r="Z42" i="24"/>
  <c r="Y42" i="24"/>
  <c r="X42" i="24"/>
  <c r="AC42" i="24" s="1"/>
  <c r="AD42" i="24" s="1"/>
  <c r="S42" i="24"/>
  <c r="R42" i="24"/>
  <c r="Q42" i="24"/>
  <c r="V42" i="24" s="1"/>
  <c r="W42" i="24" s="1"/>
  <c r="L42" i="24"/>
  <c r="K42" i="24"/>
  <c r="J42" i="24"/>
  <c r="O42" i="24" s="1"/>
  <c r="P42" i="24" s="1"/>
  <c r="D42" i="24"/>
  <c r="C42" i="24"/>
  <c r="H42" i="24" s="1"/>
  <c r="AN41" i="24"/>
  <c r="AM41" i="24"/>
  <c r="AL41" i="24"/>
  <c r="AQ41" i="24" s="1"/>
  <c r="AR41" i="24" s="1"/>
  <c r="AF41" i="24"/>
  <c r="AG41" i="24" s="1"/>
  <c r="AE41" i="24"/>
  <c r="AJ41" i="24" s="1"/>
  <c r="AK41" i="24" s="1"/>
  <c r="Z41" i="24"/>
  <c r="Y41" i="24"/>
  <c r="X41" i="24"/>
  <c r="AC41" i="24" s="1"/>
  <c r="AD41" i="24" s="1"/>
  <c r="S41" i="24"/>
  <c r="R41" i="24"/>
  <c r="Q41" i="24"/>
  <c r="V41" i="24" s="1"/>
  <c r="W41" i="24" s="1"/>
  <c r="L41" i="24"/>
  <c r="K41" i="24"/>
  <c r="J41" i="24"/>
  <c r="O41" i="24" s="1"/>
  <c r="P41" i="24" s="1"/>
  <c r="D41" i="24"/>
  <c r="C41" i="24"/>
  <c r="H41" i="24" s="1"/>
  <c r="AN40" i="24"/>
  <c r="AM40" i="24"/>
  <c r="AL40" i="24"/>
  <c r="AQ40" i="24" s="1"/>
  <c r="AR40" i="24" s="1"/>
  <c r="AF40" i="24"/>
  <c r="AE40" i="24"/>
  <c r="AJ40" i="24" s="1"/>
  <c r="AK40" i="24" s="1"/>
  <c r="Z40" i="24"/>
  <c r="Y40" i="24"/>
  <c r="X40" i="24"/>
  <c r="AC40" i="24" s="1"/>
  <c r="AD40" i="24" s="1"/>
  <c r="S40" i="24"/>
  <c r="R40" i="24"/>
  <c r="Q40" i="24"/>
  <c r="V40" i="24" s="1"/>
  <c r="W40" i="24" s="1"/>
  <c r="L40" i="24"/>
  <c r="K40" i="24"/>
  <c r="J40" i="24"/>
  <c r="O40" i="24" s="1"/>
  <c r="P40" i="24" s="1"/>
  <c r="D40" i="24"/>
  <c r="C40" i="24"/>
  <c r="H40" i="24" s="1"/>
  <c r="AN39" i="24"/>
  <c r="AM39" i="24"/>
  <c r="AL39" i="24"/>
  <c r="AQ39" i="24" s="1"/>
  <c r="AR39" i="24" s="1"/>
  <c r="AF39" i="24"/>
  <c r="AE39" i="24"/>
  <c r="AJ39" i="24" s="1"/>
  <c r="AK39" i="24" s="1"/>
  <c r="Z39" i="24"/>
  <c r="Y39" i="24"/>
  <c r="X39" i="24"/>
  <c r="AC39" i="24" s="1"/>
  <c r="AD39" i="24" s="1"/>
  <c r="S39" i="24"/>
  <c r="R39" i="24"/>
  <c r="Q39" i="24"/>
  <c r="V39" i="24" s="1"/>
  <c r="W39" i="24" s="1"/>
  <c r="L39" i="24"/>
  <c r="K39" i="24"/>
  <c r="J39" i="24"/>
  <c r="O39" i="24" s="1"/>
  <c r="P39" i="24" s="1"/>
  <c r="D39" i="24"/>
  <c r="C39" i="24"/>
  <c r="H39" i="24" s="1"/>
  <c r="AN38" i="24"/>
  <c r="AM38" i="24"/>
  <c r="AL38" i="24"/>
  <c r="AQ38" i="24" s="1"/>
  <c r="AR38" i="24" s="1"/>
  <c r="AF38" i="24"/>
  <c r="AE38" i="24"/>
  <c r="AJ38" i="24" s="1"/>
  <c r="AK38" i="24" s="1"/>
  <c r="Z38" i="24"/>
  <c r="Y38" i="24"/>
  <c r="X38" i="24"/>
  <c r="AC38" i="24" s="1"/>
  <c r="AD38" i="24" s="1"/>
  <c r="S38" i="24"/>
  <c r="R38" i="24"/>
  <c r="Q38" i="24"/>
  <c r="V38" i="24" s="1"/>
  <c r="W38" i="24" s="1"/>
  <c r="L38" i="24"/>
  <c r="K38" i="24"/>
  <c r="J38" i="24"/>
  <c r="O38" i="24" s="1"/>
  <c r="P38" i="24" s="1"/>
  <c r="D38" i="24"/>
  <c r="C38" i="24"/>
  <c r="AN37" i="24"/>
  <c r="AM37" i="24"/>
  <c r="AL37" i="24"/>
  <c r="AQ37" i="24" s="1"/>
  <c r="AR37" i="24" s="1"/>
  <c r="AF37" i="24"/>
  <c r="AG37" i="24" s="1"/>
  <c r="AE37" i="24"/>
  <c r="AJ37" i="24" s="1"/>
  <c r="AK37" i="24" s="1"/>
  <c r="Z37" i="24"/>
  <c r="Y37" i="24"/>
  <c r="X37" i="24"/>
  <c r="AC37" i="24" s="1"/>
  <c r="AD37" i="24" s="1"/>
  <c r="S37" i="24"/>
  <c r="R37" i="24"/>
  <c r="Q37" i="24"/>
  <c r="V37" i="24" s="1"/>
  <c r="W37" i="24" s="1"/>
  <c r="L37" i="24"/>
  <c r="K37" i="24"/>
  <c r="J37" i="24"/>
  <c r="O37" i="24" s="1"/>
  <c r="P37" i="24" s="1"/>
  <c r="D37" i="24"/>
  <c r="C37" i="24"/>
  <c r="H37" i="24" s="1"/>
  <c r="I37" i="24" s="1"/>
  <c r="AN36" i="24"/>
  <c r="AM36" i="24"/>
  <c r="AL36" i="24"/>
  <c r="AQ36" i="24" s="1"/>
  <c r="AR36" i="24" s="1"/>
  <c r="AF36" i="24"/>
  <c r="AE36" i="24"/>
  <c r="AJ36" i="24" s="1"/>
  <c r="AK36" i="24" s="1"/>
  <c r="Y36" i="24"/>
  <c r="X36" i="24"/>
  <c r="AC36" i="24" s="1"/>
  <c r="AD36" i="24" s="1"/>
  <c r="R36" i="24"/>
  <c r="Q36" i="24"/>
  <c r="V36" i="24" s="1"/>
  <c r="W36" i="24" s="1"/>
  <c r="L36" i="24"/>
  <c r="K36" i="24"/>
  <c r="J36" i="24"/>
  <c r="O36" i="24" s="1"/>
  <c r="P36" i="24" s="1"/>
  <c r="D36" i="24"/>
  <c r="C36" i="24"/>
  <c r="H36" i="24" s="1"/>
  <c r="I36" i="24" s="1"/>
  <c r="AR35" i="24"/>
  <c r="AN35" i="24"/>
  <c r="AM35" i="24"/>
  <c r="AL35" i="24"/>
  <c r="AQ35" i="24" s="1"/>
  <c r="AF35" i="24"/>
  <c r="AE35" i="24"/>
  <c r="AJ35" i="24" s="1"/>
  <c r="AK35" i="24" s="1"/>
  <c r="Y35" i="24"/>
  <c r="X35" i="24"/>
  <c r="AC35" i="24" s="1"/>
  <c r="AD35" i="24" s="1"/>
  <c r="R35" i="24"/>
  <c r="Q35" i="24"/>
  <c r="V35" i="24" s="1"/>
  <c r="W35" i="24" s="1"/>
  <c r="L35" i="24"/>
  <c r="K35" i="24"/>
  <c r="J35" i="24"/>
  <c r="O35" i="24" s="1"/>
  <c r="P35" i="24" s="1"/>
  <c r="D35" i="24"/>
  <c r="C35" i="24"/>
  <c r="H35" i="24" s="1"/>
  <c r="AQ34" i="24"/>
  <c r="AR34" i="24" s="1"/>
  <c r="AN34" i="24"/>
  <c r="AM34" i="24"/>
  <c r="AL34" i="24"/>
  <c r="AF34" i="24"/>
  <c r="AE34" i="24"/>
  <c r="AJ34" i="24" s="1"/>
  <c r="AK34" i="24" s="1"/>
  <c r="Y34" i="24"/>
  <c r="X34" i="24"/>
  <c r="AC34" i="24" s="1"/>
  <c r="AD34" i="24" s="1"/>
  <c r="R34" i="24"/>
  <c r="Q34" i="24"/>
  <c r="V34" i="24" s="1"/>
  <c r="W34" i="24" s="1"/>
  <c r="L34" i="24"/>
  <c r="K34" i="24"/>
  <c r="J34" i="24"/>
  <c r="O34" i="24" s="1"/>
  <c r="P34" i="24" s="1"/>
  <c r="D34" i="24"/>
  <c r="C34" i="24"/>
  <c r="AN33" i="24"/>
  <c r="AM33" i="24"/>
  <c r="AL33" i="24"/>
  <c r="AQ33" i="24" s="1"/>
  <c r="AR33" i="24" s="1"/>
  <c r="AF33" i="24"/>
  <c r="AE33" i="24"/>
  <c r="AJ33" i="24" s="1"/>
  <c r="AK33" i="24" s="1"/>
  <c r="Z33" i="24"/>
  <c r="Y33" i="24"/>
  <c r="X33" i="24"/>
  <c r="AC33" i="24" s="1"/>
  <c r="AD33" i="24" s="1"/>
  <c r="R33" i="24"/>
  <c r="Q33" i="24"/>
  <c r="V33" i="24" s="1"/>
  <c r="W33" i="24" s="1"/>
  <c r="L33" i="24"/>
  <c r="K33" i="24"/>
  <c r="J33" i="24"/>
  <c r="O33" i="24" s="1"/>
  <c r="P33" i="24" s="1"/>
  <c r="D33" i="24"/>
  <c r="C33" i="24"/>
  <c r="H33" i="24" s="1"/>
  <c r="AN32" i="24"/>
  <c r="AM32" i="24"/>
  <c r="AL32" i="24"/>
  <c r="AQ32" i="24" s="1"/>
  <c r="AR32" i="24" s="1"/>
  <c r="AF32" i="24"/>
  <c r="AE32" i="24"/>
  <c r="AJ32" i="24" s="1"/>
  <c r="AK32" i="24" s="1"/>
  <c r="Y32" i="24"/>
  <c r="X32" i="24"/>
  <c r="AC32" i="24" s="1"/>
  <c r="AD32" i="24" s="1"/>
  <c r="R32" i="24"/>
  <c r="Q32" i="24"/>
  <c r="L32" i="24"/>
  <c r="K32" i="24"/>
  <c r="J32" i="24"/>
  <c r="O32" i="24" s="1"/>
  <c r="P32" i="24" s="1"/>
  <c r="D32" i="24"/>
  <c r="C32" i="24"/>
  <c r="H32" i="24" s="1"/>
  <c r="AN31" i="24"/>
  <c r="AM31" i="24"/>
  <c r="AN30" i="24" s="1"/>
  <c r="AL31" i="24"/>
  <c r="AQ31" i="24" s="1"/>
  <c r="AR31" i="24" s="1"/>
  <c r="AF31" i="24"/>
  <c r="AE31" i="24"/>
  <c r="AJ31" i="24" s="1"/>
  <c r="AK31" i="24" s="1"/>
  <c r="Y31" i="24"/>
  <c r="X31" i="24"/>
  <c r="AC31" i="24" s="1"/>
  <c r="AD31" i="24" s="1"/>
  <c r="R31" i="24"/>
  <c r="Q31" i="24"/>
  <c r="L31" i="24"/>
  <c r="K31" i="24"/>
  <c r="L30" i="24" s="1"/>
  <c r="J31" i="24"/>
  <c r="O31" i="24" s="1"/>
  <c r="P31" i="24" s="1"/>
  <c r="D31" i="24"/>
  <c r="C31" i="24"/>
  <c r="H31" i="24" s="1"/>
  <c r="I31" i="24" s="1"/>
  <c r="AM30" i="24"/>
  <c r="AL30" i="24"/>
  <c r="AQ30" i="24" s="1"/>
  <c r="AR30" i="24" s="1"/>
  <c r="AF30" i="24"/>
  <c r="AG28" i="24" s="1"/>
  <c r="AE30" i="24"/>
  <c r="AJ30" i="24" s="1"/>
  <c r="AK30" i="24" s="1"/>
  <c r="Z30" i="24"/>
  <c r="Y30" i="24"/>
  <c r="Z29" i="24" s="1"/>
  <c r="X30" i="24"/>
  <c r="AC30" i="24" s="1"/>
  <c r="AD30" i="24" s="1"/>
  <c r="R30" i="24"/>
  <c r="Q30" i="24"/>
  <c r="V30" i="24" s="1"/>
  <c r="W30" i="24" s="1"/>
  <c r="K30" i="24"/>
  <c r="J30" i="24"/>
  <c r="O30" i="24" s="1"/>
  <c r="P30" i="24" s="1"/>
  <c r="D30" i="24"/>
  <c r="C30" i="24"/>
  <c r="H30" i="24" s="1"/>
  <c r="AN29" i="24"/>
  <c r="AM29" i="24"/>
  <c r="AL29" i="24"/>
  <c r="AQ29" i="24" s="1"/>
  <c r="AR29" i="24" s="1"/>
  <c r="AF29" i="24"/>
  <c r="AE29" i="24"/>
  <c r="AJ29" i="24" s="1"/>
  <c r="AK29" i="24" s="1"/>
  <c r="Y29" i="24"/>
  <c r="X29" i="24"/>
  <c r="AC29" i="24" s="1"/>
  <c r="AD29" i="24" s="1"/>
  <c r="R29" i="24"/>
  <c r="Q29" i="24"/>
  <c r="L29" i="24"/>
  <c r="K29" i="24"/>
  <c r="J29" i="24"/>
  <c r="O29" i="24" s="1"/>
  <c r="P29" i="24" s="1"/>
  <c r="D29" i="24"/>
  <c r="C29" i="24"/>
  <c r="H29" i="24" s="1"/>
  <c r="I29" i="24" s="1"/>
  <c r="AM28" i="24"/>
  <c r="AL28" i="24"/>
  <c r="AQ28" i="24" s="1"/>
  <c r="AR28" i="24" s="1"/>
  <c r="AF28" i="24"/>
  <c r="AG27" i="24" s="1"/>
  <c r="AE28" i="24"/>
  <c r="AJ28" i="24" s="1"/>
  <c r="AK28" i="24" s="1"/>
  <c r="Y28" i="24"/>
  <c r="X28" i="24"/>
  <c r="AC28" i="24" s="1"/>
  <c r="AD28" i="24" s="1"/>
  <c r="R28" i="24"/>
  <c r="Q28" i="24"/>
  <c r="V28" i="24" s="1"/>
  <c r="W28" i="24" s="1"/>
  <c r="K28" i="24"/>
  <c r="J28" i="24"/>
  <c r="O28" i="24" s="1"/>
  <c r="P28" i="24" s="1"/>
  <c r="D28" i="24"/>
  <c r="C28" i="24"/>
  <c r="H28" i="24" s="1"/>
  <c r="AQ27" i="24"/>
  <c r="AR27" i="24" s="1"/>
  <c r="AM27" i="24"/>
  <c r="AL27" i="24"/>
  <c r="AF27" i="24"/>
  <c r="AE27" i="24"/>
  <c r="AJ27" i="24" s="1"/>
  <c r="AK27" i="24" s="1"/>
  <c r="Y27" i="24"/>
  <c r="Z27" i="24" s="1"/>
  <c r="X27" i="24"/>
  <c r="AC27" i="24" s="1"/>
  <c r="AD27" i="24" s="1"/>
  <c r="R27" i="24"/>
  <c r="Q27" i="24"/>
  <c r="V27" i="24" s="1"/>
  <c r="W27" i="24" s="1"/>
  <c r="K27" i="24"/>
  <c r="J27" i="24"/>
  <c r="O27" i="24" s="1"/>
  <c r="P27" i="24" s="1"/>
  <c r="D27" i="24"/>
  <c r="C27" i="24"/>
  <c r="H27" i="24" s="1"/>
  <c r="I27" i="24" s="1"/>
  <c r="AR26" i="24"/>
  <c r="AM26" i="24"/>
  <c r="AN26" i="24" s="1"/>
  <c r="AL26" i="24"/>
  <c r="AQ26" i="24" s="1"/>
  <c r="AF26" i="24"/>
  <c r="AE26" i="24"/>
  <c r="AJ26" i="24" s="1"/>
  <c r="AK26" i="24" s="1"/>
  <c r="Z26" i="24"/>
  <c r="Y26" i="24"/>
  <c r="X26" i="24"/>
  <c r="AC26" i="24" s="1"/>
  <c r="AD26" i="24" s="1"/>
  <c r="R26" i="24"/>
  <c r="Q26" i="24"/>
  <c r="V26" i="24" s="1"/>
  <c r="W26" i="24" s="1"/>
  <c r="K26" i="24"/>
  <c r="J26" i="24"/>
  <c r="D26" i="24"/>
  <c r="C26" i="24"/>
  <c r="H26" i="24" s="1"/>
  <c r="AQ25" i="24"/>
  <c r="AR25" i="24" s="1"/>
  <c r="AN25" i="24"/>
  <c r="AM25" i="24"/>
  <c r="AL25" i="24"/>
  <c r="AF25" i="24"/>
  <c r="AE25" i="24"/>
  <c r="AJ25" i="24" s="1"/>
  <c r="AK25" i="24" s="1"/>
  <c r="Y25" i="24"/>
  <c r="Z25" i="24" s="1"/>
  <c r="X25" i="24"/>
  <c r="AC25" i="24" s="1"/>
  <c r="AD25" i="24" s="1"/>
  <c r="R25" i="24"/>
  <c r="S22" i="24" s="1"/>
  <c r="Q25" i="24"/>
  <c r="V25" i="24" s="1"/>
  <c r="W25" i="24" s="1"/>
  <c r="K25" i="24"/>
  <c r="J25" i="24"/>
  <c r="O25" i="24" s="1"/>
  <c r="P25" i="24" s="1"/>
  <c r="D25" i="24"/>
  <c r="C25" i="24"/>
  <c r="H25" i="24" s="1"/>
  <c r="AM24" i="24"/>
  <c r="AL24" i="24"/>
  <c r="AF24" i="24"/>
  <c r="AE24" i="24"/>
  <c r="AJ24" i="24" s="1"/>
  <c r="AK24" i="24" s="1"/>
  <c r="Z24" i="24"/>
  <c r="Y24" i="24"/>
  <c r="X24" i="24"/>
  <c r="AC24" i="24" s="1"/>
  <c r="AD24" i="24" s="1"/>
  <c r="R24" i="24"/>
  <c r="Q24" i="24"/>
  <c r="V24" i="24" s="1"/>
  <c r="W24" i="24" s="1"/>
  <c r="K24" i="24"/>
  <c r="J24" i="24"/>
  <c r="O24" i="24" s="1"/>
  <c r="P24" i="24" s="1"/>
  <c r="D24" i="24"/>
  <c r="C24" i="24"/>
  <c r="H24" i="24" s="1"/>
  <c r="I24" i="24" s="1"/>
  <c r="AQ23" i="24"/>
  <c r="AR23" i="24" s="1"/>
  <c r="AM23" i="24"/>
  <c r="AN23" i="24" s="1"/>
  <c r="AL23" i="24"/>
  <c r="AG23" i="24"/>
  <c r="AF23" i="24"/>
  <c r="AE23" i="24"/>
  <c r="AJ23" i="24" s="1"/>
  <c r="AK23" i="24" s="1"/>
  <c r="Y23" i="24"/>
  <c r="Z23" i="24" s="1"/>
  <c r="X23" i="24"/>
  <c r="AC23" i="24" s="1"/>
  <c r="AD23" i="24" s="1"/>
  <c r="R23" i="24"/>
  <c r="Q23" i="24"/>
  <c r="V23" i="24" s="1"/>
  <c r="W23" i="24" s="1"/>
  <c r="K23" i="24"/>
  <c r="J23" i="24"/>
  <c r="O23" i="24" s="1"/>
  <c r="P23" i="24" s="1"/>
  <c r="D23" i="24"/>
  <c r="C23" i="24"/>
  <c r="AQ22" i="24"/>
  <c r="AR22" i="24" s="1"/>
  <c r="AM22" i="24"/>
  <c r="AN22" i="24" s="1"/>
  <c r="AL22" i="24"/>
  <c r="AF22" i="24"/>
  <c r="Y22" i="24"/>
  <c r="Z22" i="24" s="1"/>
  <c r="X22" i="24"/>
  <c r="AC22" i="24" s="1"/>
  <c r="AD22" i="24" s="1"/>
  <c r="R22" i="24"/>
  <c r="Q22" i="24"/>
  <c r="V22" i="24" s="1"/>
  <c r="W22" i="24" s="1"/>
  <c r="K22" i="24"/>
  <c r="J22" i="24"/>
  <c r="O22" i="24" s="1"/>
  <c r="P22" i="24" s="1"/>
  <c r="D22" i="24"/>
  <c r="C22" i="24"/>
  <c r="AQ21" i="24"/>
  <c r="AR21" i="24" s="1"/>
  <c r="AM21" i="24"/>
  <c r="AN21" i="24" s="1"/>
  <c r="AL21" i="24"/>
  <c r="AF21" i="24"/>
  <c r="Y21" i="24"/>
  <c r="Z21" i="24" s="1"/>
  <c r="R21" i="24"/>
  <c r="Q21" i="24"/>
  <c r="V21" i="24" s="1"/>
  <c r="W21" i="24" s="1"/>
  <c r="K21" i="24"/>
  <c r="J21" i="24"/>
  <c r="O21" i="24" s="1"/>
  <c r="P21" i="24" s="1"/>
  <c r="D21" i="24"/>
  <c r="C21" i="24"/>
  <c r="H21" i="24" s="1"/>
  <c r="AQ20" i="24"/>
  <c r="AR20" i="24" s="1"/>
  <c r="AM20" i="24"/>
  <c r="AN20" i="24" s="1"/>
  <c r="AL20" i="24"/>
  <c r="AF20" i="24"/>
  <c r="AE20" i="24"/>
  <c r="AJ20" i="24" s="1"/>
  <c r="AK20" i="24" s="1"/>
  <c r="Y20" i="24"/>
  <c r="S20" i="24"/>
  <c r="R20" i="24"/>
  <c r="Q20" i="24"/>
  <c r="V20" i="24" s="1"/>
  <c r="W20" i="24" s="1"/>
  <c r="K20" i="24"/>
  <c r="L20" i="24" s="1"/>
  <c r="J20" i="24"/>
  <c r="O20" i="24" s="1"/>
  <c r="P20" i="24" s="1"/>
  <c r="D20" i="24"/>
  <c r="C20" i="24"/>
  <c r="AQ19" i="24"/>
  <c r="AR19" i="24" s="1"/>
  <c r="AM19" i="24"/>
  <c r="AN19" i="24" s="1"/>
  <c r="AL19" i="24"/>
  <c r="AF19" i="24"/>
  <c r="AE19" i="24"/>
  <c r="AJ19" i="24" s="1"/>
  <c r="AK19" i="24" s="1"/>
  <c r="Y19" i="24"/>
  <c r="S19" i="24"/>
  <c r="R19" i="24"/>
  <c r="Q19" i="24"/>
  <c r="V19" i="24" s="1"/>
  <c r="W19" i="24" s="1"/>
  <c r="K19" i="24"/>
  <c r="J19" i="24"/>
  <c r="O19" i="24" s="1"/>
  <c r="P19" i="24" s="1"/>
  <c r="D19" i="24"/>
  <c r="C19" i="24"/>
  <c r="H19" i="24" s="1"/>
  <c r="I19" i="24" s="1"/>
  <c r="AQ18" i="24"/>
  <c r="AR18" i="24" s="1"/>
  <c r="AM18" i="24"/>
  <c r="AL18" i="24"/>
  <c r="AF18" i="24"/>
  <c r="AE18" i="24"/>
  <c r="AJ18" i="24" s="1"/>
  <c r="AK18" i="24" s="1"/>
  <c r="Y18" i="24"/>
  <c r="X18" i="24"/>
  <c r="AC18" i="24" s="1"/>
  <c r="AD18" i="24" s="1"/>
  <c r="R18" i="24"/>
  <c r="S18" i="24" s="1"/>
  <c r="K18" i="24"/>
  <c r="L18" i="24" s="1"/>
  <c r="J18" i="24"/>
  <c r="O18" i="24" s="1"/>
  <c r="P18" i="24" s="1"/>
  <c r="D18" i="24"/>
  <c r="C18" i="24"/>
  <c r="H18" i="24" s="1"/>
  <c r="I18" i="24" s="1"/>
  <c r="AQ17" i="24"/>
  <c r="AR17" i="24" s="1"/>
  <c r="AM17" i="24"/>
  <c r="AN17" i="24" s="1"/>
  <c r="AL17" i="24"/>
  <c r="AF17" i="24"/>
  <c r="Y17" i="24"/>
  <c r="R17" i="24"/>
  <c r="K17" i="24"/>
  <c r="J17" i="24"/>
  <c r="O17" i="24" s="1"/>
  <c r="P17" i="24" s="1"/>
  <c r="D17" i="24"/>
  <c r="C17" i="24"/>
  <c r="H17" i="24" s="1"/>
  <c r="I17" i="24" s="1"/>
  <c r="AQ16" i="24"/>
  <c r="AR16" i="24" s="1"/>
  <c r="AM16" i="24"/>
  <c r="AL16" i="24"/>
  <c r="AF16" i="24"/>
  <c r="AE16" i="24"/>
  <c r="AJ16" i="24" s="1"/>
  <c r="AK16" i="24" s="1"/>
  <c r="Y16" i="24"/>
  <c r="X16" i="24"/>
  <c r="AC16" i="24" s="1"/>
  <c r="AD16" i="24" s="1"/>
  <c r="R16" i="24"/>
  <c r="Q16" i="24"/>
  <c r="V16" i="24" s="1"/>
  <c r="W16" i="24" s="1"/>
  <c r="K16" i="24"/>
  <c r="L16" i="24" s="1"/>
  <c r="D16" i="24"/>
  <c r="C16" i="24"/>
  <c r="H16" i="24" s="1"/>
  <c r="I16" i="24" s="1"/>
  <c r="AQ15" i="24"/>
  <c r="AR15" i="24" s="1"/>
  <c r="AM15" i="24"/>
  <c r="AN15" i="24" s="1"/>
  <c r="AL15" i="24"/>
  <c r="AF15" i="24"/>
  <c r="Y15" i="24"/>
  <c r="R15" i="24"/>
  <c r="Q15" i="24"/>
  <c r="V15" i="24" s="1"/>
  <c r="W15" i="24" s="1"/>
  <c r="K15" i="24"/>
  <c r="D15" i="24"/>
  <c r="C15" i="24"/>
  <c r="H15" i="24" s="1"/>
  <c r="I15" i="24" s="1"/>
  <c r="AN14" i="24"/>
  <c r="AM14" i="24"/>
  <c r="AL14" i="24"/>
  <c r="AQ14" i="24" s="1"/>
  <c r="AR14" i="24" s="1"/>
  <c r="AF14" i="24"/>
  <c r="Y14" i="24"/>
  <c r="R14" i="24"/>
  <c r="K14" i="24"/>
  <c r="D14" i="24"/>
  <c r="C14" i="24"/>
  <c r="H14" i="24" s="1"/>
  <c r="I14" i="24" s="1"/>
  <c r="AR13" i="24"/>
  <c r="AM13" i="24"/>
  <c r="AL13" i="24"/>
  <c r="AQ13" i="24" s="1"/>
  <c r="AF13" i="24"/>
  <c r="AE13" i="24"/>
  <c r="AJ13" i="24" s="1"/>
  <c r="AK13" i="24" s="1"/>
  <c r="Y13" i="24"/>
  <c r="X13" i="24"/>
  <c r="AC13" i="24" s="1"/>
  <c r="AD13" i="24" s="1"/>
  <c r="R13" i="24"/>
  <c r="Q13" i="24"/>
  <c r="V13" i="24" s="1"/>
  <c r="W13" i="24" s="1"/>
  <c r="K13" i="24"/>
  <c r="D13" i="24"/>
  <c r="AR12" i="24"/>
  <c r="AQ12" i="24"/>
  <c r="AM12" i="24"/>
  <c r="AL12" i="24"/>
  <c r="AF12" i="24"/>
  <c r="AE12" i="24"/>
  <c r="AJ12" i="24" s="1"/>
  <c r="AK12" i="24" s="1"/>
  <c r="Y12" i="24"/>
  <c r="X12" i="24"/>
  <c r="AC12" i="24" s="1"/>
  <c r="AD12" i="24" s="1"/>
  <c r="S12" i="24"/>
  <c r="R12" i="24"/>
  <c r="Q12" i="24"/>
  <c r="V12" i="24" s="1"/>
  <c r="W12" i="24" s="1"/>
  <c r="K12" i="24"/>
  <c r="J12" i="24"/>
  <c r="O12" i="24" s="1"/>
  <c r="P12" i="24" s="1"/>
  <c r="D12" i="24"/>
  <c r="AM11" i="24"/>
  <c r="AL11" i="24"/>
  <c r="AQ2" i="24" s="1"/>
  <c r="AF11" i="24"/>
  <c r="AE11" i="24"/>
  <c r="AJ11" i="24" s="1"/>
  <c r="AK11" i="24" s="1"/>
  <c r="Y11" i="24"/>
  <c r="X11" i="24"/>
  <c r="AC11" i="24" s="1"/>
  <c r="AD11" i="24" s="1"/>
  <c r="R11" i="24"/>
  <c r="Q11" i="24"/>
  <c r="V11" i="24" s="1"/>
  <c r="W11" i="24" s="1"/>
  <c r="K11" i="24"/>
  <c r="D11" i="24"/>
  <c r="AR10" i="24"/>
  <c r="AM10" i="24"/>
  <c r="AN10" i="24" s="1"/>
  <c r="AL10" i="24"/>
  <c r="AQ10" i="24" s="1"/>
  <c r="AF10" i="24"/>
  <c r="AE10" i="24"/>
  <c r="AJ10" i="24" s="1"/>
  <c r="AK10" i="24" s="1"/>
  <c r="Y10" i="24"/>
  <c r="X10" i="24"/>
  <c r="AC10" i="24" s="1"/>
  <c r="AD10" i="24" s="1"/>
  <c r="R10" i="24"/>
  <c r="Q10" i="24"/>
  <c r="V10" i="24" s="1"/>
  <c r="W10" i="24" s="1"/>
  <c r="K10" i="24"/>
  <c r="D10" i="24"/>
  <c r="CD9" i="24"/>
  <c r="CD10" i="24" s="1"/>
  <c r="CD11" i="24" s="1"/>
  <c r="CD12" i="24" s="1"/>
  <c r="CD13" i="24" s="1"/>
  <c r="AR9" i="24"/>
  <c r="AQ9" i="24"/>
  <c r="AM9" i="24"/>
  <c r="AL9" i="24"/>
  <c r="AF9" i="24"/>
  <c r="AE9" i="24"/>
  <c r="AJ9" i="24" s="1"/>
  <c r="AK9" i="24" s="1"/>
  <c r="Y9" i="24"/>
  <c r="X9" i="24"/>
  <c r="AC9" i="24" s="1"/>
  <c r="AD9" i="24" s="1"/>
  <c r="R9" i="24"/>
  <c r="K9" i="24"/>
  <c r="D9" i="24"/>
  <c r="CH8" i="24"/>
  <c r="CH9" i="24" s="1"/>
  <c r="CH10" i="24" s="1"/>
  <c r="CH11" i="24" s="1"/>
  <c r="CH12" i="24" s="1"/>
  <c r="CH13" i="24" s="1"/>
  <c r="CH14" i="24" s="1"/>
  <c r="CD8" i="24"/>
  <c r="BZ8" i="24"/>
  <c r="BZ9" i="24" s="1"/>
  <c r="BZ10" i="24" s="1"/>
  <c r="BZ11" i="24" s="1"/>
  <c r="BZ12" i="24" s="1"/>
  <c r="BJ8" i="24"/>
  <c r="BJ9" i="24" s="1"/>
  <c r="AQ8" i="24"/>
  <c r="AR8" i="24" s="1"/>
  <c r="AM8" i="24"/>
  <c r="AN8" i="24" s="1"/>
  <c r="AL8" i="24"/>
  <c r="AF8" i="24"/>
  <c r="AE8" i="24"/>
  <c r="AJ8" i="24" s="1"/>
  <c r="AK8" i="24" s="1"/>
  <c r="Y8" i="24"/>
  <c r="X8" i="24"/>
  <c r="R8" i="24"/>
  <c r="Q8" i="24"/>
  <c r="V8" i="24" s="1"/>
  <c r="W8" i="24" s="1"/>
  <c r="K8" i="24"/>
  <c r="J8" i="24"/>
  <c r="O8" i="24" s="1"/>
  <c r="P8" i="24" s="1"/>
  <c r="D8" i="24"/>
  <c r="AQ7" i="24"/>
  <c r="AR7" i="24" s="1"/>
  <c r="AN7" i="24"/>
  <c r="AM7" i="24"/>
  <c r="AL7" i="24"/>
  <c r="AF7" i="24"/>
  <c r="AE7" i="24"/>
  <c r="AJ7" i="24" s="1"/>
  <c r="AK7" i="24" s="1"/>
  <c r="Y7" i="24"/>
  <c r="X7" i="24"/>
  <c r="AC7" i="24" s="1"/>
  <c r="AD7" i="24" s="1"/>
  <c r="R7" i="24"/>
  <c r="Q7" i="24"/>
  <c r="V7" i="24" s="1"/>
  <c r="W7" i="24" s="1"/>
  <c r="K7" i="24"/>
  <c r="J7" i="24"/>
  <c r="O7" i="24" s="1"/>
  <c r="P7" i="24" s="1"/>
  <c r="D7" i="24"/>
  <c r="CF6" i="24"/>
  <c r="CF7" i="24" s="1"/>
  <c r="CF8" i="24" s="1"/>
  <c r="CF9" i="24" s="1"/>
  <c r="CF10" i="24" s="1"/>
  <c r="CF11" i="24" s="1"/>
  <c r="CF12" i="24" s="1"/>
  <c r="CF13" i="24" s="1"/>
  <c r="CF14" i="24" s="1"/>
  <c r="CA6" i="24"/>
  <c r="CA7" i="24" s="1"/>
  <c r="CA8" i="24" s="1"/>
  <c r="CA9" i="24" s="1"/>
  <c r="CA10" i="24" s="1"/>
  <c r="CA11" i="24" s="1"/>
  <c r="CA12" i="24" s="1"/>
  <c r="CA13" i="24" s="1"/>
  <c r="BZ6" i="24"/>
  <c r="BZ7" i="24" s="1"/>
  <c r="BW6" i="24"/>
  <c r="BW7" i="24" s="1"/>
  <c r="BW8" i="24" s="1"/>
  <c r="BW9" i="24" s="1"/>
  <c r="BW10" i="24" s="1"/>
  <c r="BW11" i="24" s="1"/>
  <c r="BW12" i="24" s="1"/>
  <c r="BV6" i="24"/>
  <c r="BV7" i="24" s="1"/>
  <c r="BV8" i="24" s="1"/>
  <c r="BV9" i="24" s="1"/>
  <c r="BV10" i="24" s="1"/>
  <c r="BV11" i="24" s="1"/>
  <c r="BV12" i="24" s="1"/>
  <c r="BS6" i="24"/>
  <c r="BS7" i="24" s="1"/>
  <c r="BS8" i="24" s="1"/>
  <c r="BS9" i="24" s="1"/>
  <c r="BS10" i="24" s="1"/>
  <c r="BS11" i="24" s="1"/>
  <c r="BR6" i="24"/>
  <c r="BR7" i="24" s="1"/>
  <c r="BR8" i="24" s="1"/>
  <c r="BR9" i="24" s="1"/>
  <c r="BR10" i="24" s="1"/>
  <c r="BR11" i="24" s="1"/>
  <c r="BO6" i="24"/>
  <c r="BO7" i="24" s="1"/>
  <c r="BO8" i="24" s="1"/>
  <c r="BO9" i="24" s="1"/>
  <c r="BO10" i="24" s="1"/>
  <c r="BN6" i="24"/>
  <c r="BN7" i="24" s="1"/>
  <c r="BN8" i="24" s="1"/>
  <c r="BN9" i="24" s="1"/>
  <c r="BN10" i="24" s="1"/>
  <c r="BK6" i="24"/>
  <c r="BK7" i="24" s="1"/>
  <c r="BK8" i="24" s="1"/>
  <c r="BK9" i="24" s="1"/>
  <c r="BJ6" i="24"/>
  <c r="BJ7" i="24" s="1"/>
  <c r="BG6" i="24"/>
  <c r="BG7" i="24" s="1"/>
  <c r="BG8" i="24" s="1"/>
  <c r="BG9" i="24" s="1"/>
  <c r="BF6" i="24"/>
  <c r="BF7" i="24" s="1"/>
  <c r="BF8" i="24" s="1"/>
  <c r="BF9" i="24" s="1"/>
  <c r="BC6" i="24"/>
  <c r="BC7" i="24" s="1"/>
  <c r="BC8" i="24" s="1"/>
  <c r="BB6" i="24"/>
  <c r="BB7" i="24" s="1"/>
  <c r="AZ6" i="24"/>
  <c r="AY6" i="24"/>
  <c r="AQ6" i="24"/>
  <c r="AR6" i="24" s="1"/>
  <c r="AM6" i="24"/>
  <c r="AN6" i="24" s="1"/>
  <c r="AL6" i="24"/>
  <c r="AF6" i="24"/>
  <c r="Y6" i="24"/>
  <c r="X6" i="24"/>
  <c r="AC6" i="24" s="1"/>
  <c r="AD6" i="24" s="1"/>
  <c r="R6" i="24"/>
  <c r="Q6" i="24"/>
  <c r="V6" i="24" s="1"/>
  <c r="W6" i="24" s="1"/>
  <c r="K6" i="24"/>
  <c r="D6" i="24"/>
  <c r="CJ5" i="24"/>
  <c r="CJ6" i="24" s="1"/>
  <c r="CJ7" i="24" s="1"/>
  <c r="CJ8" i="24" s="1"/>
  <c r="CJ9" i="24" s="1"/>
  <c r="CJ10" i="24" s="1"/>
  <c r="CJ11" i="24" s="1"/>
  <c r="CJ12" i="24" s="1"/>
  <c r="CJ13" i="24" s="1"/>
  <c r="CJ14" i="24" s="1"/>
  <c r="CI5" i="24"/>
  <c r="CI6" i="24" s="1"/>
  <c r="CI7" i="24" s="1"/>
  <c r="CI8" i="24" s="1"/>
  <c r="CI9" i="24" s="1"/>
  <c r="CI10" i="24" s="1"/>
  <c r="CI11" i="24" s="1"/>
  <c r="CI12" i="24" s="1"/>
  <c r="CI13" i="24" s="1"/>
  <c r="CI14" i="24" s="1"/>
  <c r="CH5" i="24"/>
  <c r="CH6" i="24" s="1"/>
  <c r="CH7" i="24" s="1"/>
  <c r="CG5" i="24"/>
  <c r="CG6" i="24" s="1"/>
  <c r="CG7" i="24" s="1"/>
  <c r="CG8" i="24" s="1"/>
  <c r="CG9" i="24" s="1"/>
  <c r="CG10" i="24" s="1"/>
  <c r="CG11" i="24" s="1"/>
  <c r="CG12" i="24" s="1"/>
  <c r="CG13" i="24" s="1"/>
  <c r="CG14" i="24" s="1"/>
  <c r="CF5" i="24"/>
  <c r="CE5" i="24"/>
  <c r="CE6" i="24" s="1"/>
  <c r="CE7" i="24" s="1"/>
  <c r="CE8" i="24" s="1"/>
  <c r="CE9" i="24" s="1"/>
  <c r="CE10" i="24" s="1"/>
  <c r="CE11" i="24" s="1"/>
  <c r="CE12" i="24" s="1"/>
  <c r="CE13" i="24" s="1"/>
  <c r="CD5" i="24"/>
  <c r="CD6" i="24" s="1"/>
  <c r="CD7" i="24" s="1"/>
  <c r="CC5" i="24"/>
  <c r="CC6" i="24" s="1"/>
  <c r="CC7" i="24" s="1"/>
  <c r="CC8" i="24" s="1"/>
  <c r="CC9" i="24" s="1"/>
  <c r="CC10" i="24" s="1"/>
  <c r="CC11" i="24" s="1"/>
  <c r="CC12" i="24" s="1"/>
  <c r="CC13" i="24" s="1"/>
  <c r="CB5" i="24"/>
  <c r="CB6" i="24" s="1"/>
  <c r="CB7" i="24" s="1"/>
  <c r="CB8" i="24" s="1"/>
  <c r="CB9" i="24" s="1"/>
  <c r="CB10" i="24" s="1"/>
  <c r="CB11" i="24" s="1"/>
  <c r="CB12" i="24" s="1"/>
  <c r="CB13" i="24" s="1"/>
  <c r="CA5" i="24"/>
  <c r="BZ5" i="24"/>
  <c r="BY5" i="24"/>
  <c r="BY6" i="24" s="1"/>
  <c r="BY7" i="24" s="1"/>
  <c r="BY8" i="24" s="1"/>
  <c r="BY9" i="24" s="1"/>
  <c r="BY10" i="24" s="1"/>
  <c r="BY11" i="24" s="1"/>
  <c r="BY12" i="24" s="1"/>
  <c r="BX5" i="24"/>
  <c r="BX6" i="24" s="1"/>
  <c r="BX7" i="24" s="1"/>
  <c r="BX8" i="24" s="1"/>
  <c r="BX9" i="24" s="1"/>
  <c r="BX10" i="24" s="1"/>
  <c r="BX11" i="24" s="1"/>
  <c r="BX12" i="24" s="1"/>
  <c r="BW5" i="24"/>
  <c r="BV5" i="24"/>
  <c r="BU5" i="24"/>
  <c r="BU6" i="24" s="1"/>
  <c r="BU7" i="24" s="1"/>
  <c r="BU8" i="24" s="1"/>
  <c r="BU9" i="24" s="1"/>
  <c r="BU10" i="24" s="1"/>
  <c r="BU11" i="24" s="1"/>
  <c r="BT5" i="24"/>
  <c r="BT6" i="24" s="1"/>
  <c r="BT7" i="24" s="1"/>
  <c r="BT8" i="24" s="1"/>
  <c r="BT9" i="24" s="1"/>
  <c r="BT10" i="24" s="1"/>
  <c r="BT11" i="24" s="1"/>
  <c r="BS5" i="24"/>
  <c r="BR5" i="24"/>
  <c r="BQ5" i="24"/>
  <c r="BQ6" i="24" s="1"/>
  <c r="BQ7" i="24" s="1"/>
  <c r="BQ8" i="24" s="1"/>
  <c r="BQ9" i="24" s="1"/>
  <c r="BQ10" i="24" s="1"/>
  <c r="BQ11" i="24" s="1"/>
  <c r="BP5" i="24"/>
  <c r="BP6" i="24" s="1"/>
  <c r="BP7" i="24" s="1"/>
  <c r="BP8" i="24" s="1"/>
  <c r="BP9" i="24" s="1"/>
  <c r="BP10" i="24" s="1"/>
  <c r="BO5" i="24"/>
  <c r="BN5" i="24"/>
  <c r="BM5" i="24"/>
  <c r="BM6" i="24" s="1"/>
  <c r="BM7" i="24" s="1"/>
  <c r="BM8" i="24" s="1"/>
  <c r="BM9" i="24" s="1"/>
  <c r="BM10" i="24" s="1"/>
  <c r="BL5" i="24"/>
  <c r="BL6" i="24" s="1"/>
  <c r="BL7" i="24" s="1"/>
  <c r="BL8" i="24" s="1"/>
  <c r="BL9" i="24" s="1"/>
  <c r="BL10" i="24" s="1"/>
  <c r="BK5" i="24"/>
  <c r="BJ5" i="24"/>
  <c r="BI5" i="24"/>
  <c r="BI6" i="24" s="1"/>
  <c r="BI7" i="24" s="1"/>
  <c r="BI8" i="24" s="1"/>
  <c r="BI9" i="24" s="1"/>
  <c r="BH5" i="24"/>
  <c r="BH6" i="24" s="1"/>
  <c r="BH7" i="24" s="1"/>
  <c r="BH8" i="24" s="1"/>
  <c r="BH9" i="24" s="1"/>
  <c r="BG5" i="24"/>
  <c r="BF5" i="24"/>
  <c r="BE5" i="24"/>
  <c r="BE6" i="24" s="1"/>
  <c r="BE7" i="24" s="1"/>
  <c r="BE8" i="24" s="1"/>
  <c r="BD5" i="24"/>
  <c r="BD6" i="24" s="1"/>
  <c r="BD7" i="24" s="1"/>
  <c r="BD8" i="24" s="1"/>
  <c r="BC5" i="24"/>
  <c r="BB5" i="24"/>
  <c r="BA5" i="24"/>
  <c r="BA6" i="24" s="1"/>
  <c r="BA7" i="24" s="1"/>
  <c r="AQ5" i="24"/>
  <c r="AR5" i="24" s="1"/>
  <c r="AM5" i="24"/>
  <c r="AN5" i="24" s="1"/>
  <c r="AL5" i="24"/>
  <c r="AF5" i="24"/>
  <c r="Y5" i="24"/>
  <c r="R5" i="24"/>
  <c r="K5" i="24"/>
  <c r="J5" i="24"/>
  <c r="O5" i="24" s="1"/>
  <c r="P5" i="24" s="1"/>
  <c r="D5" i="24"/>
  <c r="AQ4" i="24"/>
  <c r="AR4" i="24" s="1"/>
  <c r="AM4" i="24"/>
  <c r="AL4" i="24"/>
  <c r="AF4" i="24"/>
  <c r="AE4" i="24"/>
  <c r="Y4" i="24"/>
  <c r="X4" i="24"/>
  <c r="R4" i="24"/>
  <c r="Q4" i="24"/>
  <c r="V4" i="24" s="1"/>
  <c r="W4" i="24" s="1"/>
  <c r="K4" i="24"/>
  <c r="D4" i="24"/>
  <c r="H54" i="23"/>
  <c r="G54" i="23"/>
  <c r="AN46" i="23"/>
  <c r="AN43" i="23"/>
  <c r="AM43" i="23"/>
  <c r="AL43" i="23"/>
  <c r="AQ43" i="23" s="1"/>
  <c r="AR43" i="23" s="1"/>
  <c r="AF43" i="23"/>
  <c r="AG43" i="23" s="1"/>
  <c r="AE43" i="23"/>
  <c r="AJ43" i="23" s="1"/>
  <c r="AK43" i="23" s="1"/>
  <c r="Y43" i="23"/>
  <c r="Z43" i="23" s="1"/>
  <c r="X43" i="23"/>
  <c r="AC43" i="23" s="1"/>
  <c r="AD43" i="23" s="1"/>
  <c r="R43" i="23"/>
  <c r="S43" i="23" s="1"/>
  <c r="Q43" i="23"/>
  <c r="V43" i="23" s="1"/>
  <c r="W43" i="23" s="1"/>
  <c r="L43" i="23"/>
  <c r="K43" i="23"/>
  <c r="J43" i="23"/>
  <c r="O43" i="23" s="1"/>
  <c r="P43" i="23" s="1"/>
  <c r="D43" i="23"/>
  <c r="C43" i="23"/>
  <c r="H43" i="23" s="1"/>
  <c r="I43" i="23" s="1"/>
  <c r="AN42" i="23"/>
  <c r="AM42" i="23"/>
  <c r="AL42" i="23"/>
  <c r="AQ42" i="23" s="1"/>
  <c r="AR42" i="23" s="1"/>
  <c r="AF42" i="23"/>
  <c r="AG42" i="23" s="1"/>
  <c r="AE42" i="23"/>
  <c r="AJ42" i="23" s="1"/>
  <c r="AK42" i="23" s="1"/>
  <c r="Z42" i="23"/>
  <c r="Y42" i="23"/>
  <c r="X42" i="23"/>
  <c r="AC42" i="23" s="1"/>
  <c r="AD42" i="23" s="1"/>
  <c r="R42" i="23"/>
  <c r="Q42" i="23"/>
  <c r="V42" i="23" s="1"/>
  <c r="W42" i="23" s="1"/>
  <c r="L42" i="23"/>
  <c r="K42" i="23"/>
  <c r="J42" i="23"/>
  <c r="O42" i="23" s="1"/>
  <c r="P42" i="23" s="1"/>
  <c r="D42" i="23"/>
  <c r="C42" i="23"/>
  <c r="AN41" i="23"/>
  <c r="AM41" i="23"/>
  <c r="AL41" i="23"/>
  <c r="AQ41" i="23" s="1"/>
  <c r="AR41" i="23" s="1"/>
  <c r="AF41" i="23"/>
  <c r="AG41" i="23" s="1"/>
  <c r="AE41" i="23"/>
  <c r="AJ41" i="23" s="1"/>
  <c r="AK41" i="23" s="1"/>
  <c r="Z41" i="23"/>
  <c r="Y41" i="23"/>
  <c r="X41" i="23"/>
  <c r="AC41" i="23" s="1"/>
  <c r="AD41" i="23" s="1"/>
  <c r="R41" i="23"/>
  <c r="Q41" i="23"/>
  <c r="V41" i="23" s="1"/>
  <c r="W41" i="23" s="1"/>
  <c r="L41" i="23"/>
  <c r="K41" i="23"/>
  <c r="J41" i="23"/>
  <c r="O41" i="23" s="1"/>
  <c r="P41" i="23" s="1"/>
  <c r="D41" i="23"/>
  <c r="C41" i="23"/>
  <c r="H41" i="23" s="1"/>
  <c r="I41" i="23" s="1"/>
  <c r="AN40" i="23"/>
  <c r="AM40" i="23"/>
  <c r="AL40" i="23"/>
  <c r="AQ40" i="23" s="1"/>
  <c r="AR40" i="23" s="1"/>
  <c r="AF40" i="23"/>
  <c r="AG40" i="23" s="1"/>
  <c r="AE40" i="23"/>
  <c r="AJ40" i="23" s="1"/>
  <c r="AK40" i="23" s="1"/>
  <c r="Z40" i="23"/>
  <c r="Y40" i="23"/>
  <c r="X40" i="23"/>
  <c r="AC40" i="23" s="1"/>
  <c r="AD40" i="23" s="1"/>
  <c r="R40" i="23"/>
  <c r="Q40" i="23"/>
  <c r="V40" i="23" s="1"/>
  <c r="W40" i="23" s="1"/>
  <c r="L40" i="23"/>
  <c r="K40" i="23"/>
  <c r="J40" i="23"/>
  <c r="O40" i="23" s="1"/>
  <c r="P40" i="23" s="1"/>
  <c r="D40" i="23"/>
  <c r="C40" i="23"/>
  <c r="AN39" i="23"/>
  <c r="AM39" i="23"/>
  <c r="AL39" i="23"/>
  <c r="AQ39" i="23" s="1"/>
  <c r="AR39" i="23" s="1"/>
  <c r="AF39" i="23"/>
  <c r="AG39" i="23" s="1"/>
  <c r="AE39" i="23"/>
  <c r="AJ39" i="23" s="1"/>
  <c r="AK39" i="23" s="1"/>
  <c r="Z39" i="23"/>
  <c r="Y39" i="23"/>
  <c r="X39" i="23"/>
  <c r="AC39" i="23" s="1"/>
  <c r="AD39" i="23" s="1"/>
  <c r="R39" i="23"/>
  <c r="Q39" i="23"/>
  <c r="V39" i="23" s="1"/>
  <c r="W39" i="23" s="1"/>
  <c r="L39" i="23"/>
  <c r="K39" i="23"/>
  <c r="J39" i="23"/>
  <c r="O39" i="23" s="1"/>
  <c r="P39" i="23" s="1"/>
  <c r="D39" i="23"/>
  <c r="C39" i="23"/>
  <c r="AN38" i="23"/>
  <c r="AM38" i="23"/>
  <c r="AL38" i="23"/>
  <c r="AQ38" i="23" s="1"/>
  <c r="AR38" i="23" s="1"/>
  <c r="AF38" i="23"/>
  <c r="AG38" i="23" s="1"/>
  <c r="AE38" i="23"/>
  <c r="AJ38" i="23" s="1"/>
  <c r="AK38" i="23" s="1"/>
  <c r="Z38" i="23"/>
  <c r="Y38" i="23"/>
  <c r="X38" i="23"/>
  <c r="AC38" i="23" s="1"/>
  <c r="AD38" i="23" s="1"/>
  <c r="R38" i="23"/>
  <c r="Q38" i="23"/>
  <c r="V38" i="23" s="1"/>
  <c r="W38" i="23" s="1"/>
  <c r="L38" i="23"/>
  <c r="K38" i="23"/>
  <c r="J38" i="23"/>
  <c r="O38" i="23" s="1"/>
  <c r="H38" i="23"/>
  <c r="I38" i="23" s="1"/>
  <c r="D38" i="23"/>
  <c r="C38" i="23"/>
  <c r="AN37" i="23"/>
  <c r="AM37" i="23"/>
  <c r="AL37" i="23"/>
  <c r="AQ37" i="23" s="1"/>
  <c r="AR37" i="23" s="1"/>
  <c r="AF37" i="23"/>
  <c r="AG37" i="23" s="1"/>
  <c r="AE37" i="23"/>
  <c r="AJ37" i="23" s="1"/>
  <c r="AK37" i="23" s="1"/>
  <c r="Z37" i="23"/>
  <c r="Y37" i="23"/>
  <c r="X37" i="23"/>
  <c r="AC37" i="23" s="1"/>
  <c r="AD37" i="23" s="1"/>
  <c r="R37" i="23"/>
  <c r="Q37" i="23"/>
  <c r="V37" i="23" s="1"/>
  <c r="W37" i="23" s="1"/>
  <c r="L37" i="23"/>
  <c r="K37" i="23"/>
  <c r="J37" i="23"/>
  <c r="O37" i="23" s="1"/>
  <c r="P37" i="23" s="1"/>
  <c r="D37" i="23"/>
  <c r="C37" i="23"/>
  <c r="H37" i="23" s="1"/>
  <c r="I37" i="23" s="1"/>
  <c r="AN36" i="23"/>
  <c r="AM36" i="23"/>
  <c r="AL36" i="23"/>
  <c r="AQ36" i="23" s="1"/>
  <c r="AR36" i="23" s="1"/>
  <c r="AF36" i="23"/>
  <c r="AE36" i="23"/>
  <c r="AJ36" i="23" s="1"/>
  <c r="AK36" i="23" s="1"/>
  <c r="Z36" i="23"/>
  <c r="Y36" i="23"/>
  <c r="X36" i="23"/>
  <c r="AC36" i="23" s="1"/>
  <c r="AD36" i="23" s="1"/>
  <c r="R36" i="23"/>
  <c r="Q36" i="23"/>
  <c r="V36" i="23" s="1"/>
  <c r="W36" i="23" s="1"/>
  <c r="L36" i="23"/>
  <c r="K36" i="23"/>
  <c r="J36" i="23"/>
  <c r="O36" i="23" s="1"/>
  <c r="P36" i="23" s="1"/>
  <c r="D36" i="23"/>
  <c r="C36" i="23"/>
  <c r="H36" i="23" s="1"/>
  <c r="I36" i="23" s="1"/>
  <c r="AN35" i="23"/>
  <c r="AM35" i="23"/>
  <c r="AL35" i="23"/>
  <c r="AQ35" i="23" s="1"/>
  <c r="AR35" i="23" s="1"/>
  <c r="AF35" i="23"/>
  <c r="AE35" i="23"/>
  <c r="AJ35" i="23" s="1"/>
  <c r="AK35" i="23" s="1"/>
  <c r="Z35" i="23"/>
  <c r="Y35" i="23"/>
  <c r="X35" i="23"/>
  <c r="AC35" i="23" s="1"/>
  <c r="AD35" i="23" s="1"/>
  <c r="R35" i="23"/>
  <c r="Q35" i="23"/>
  <c r="V35" i="23" s="1"/>
  <c r="W35" i="23" s="1"/>
  <c r="L35" i="23"/>
  <c r="K35" i="23"/>
  <c r="J35" i="23"/>
  <c r="O35" i="23" s="1"/>
  <c r="P35" i="23" s="1"/>
  <c r="D35" i="23"/>
  <c r="C35" i="23"/>
  <c r="H35" i="23" s="1"/>
  <c r="I35" i="23" s="1"/>
  <c r="AN34" i="23"/>
  <c r="AM34" i="23"/>
  <c r="AL34" i="23"/>
  <c r="AQ34" i="23" s="1"/>
  <c r="AR34" i="23" s="1"/>
  <c r="AF34" i="23"/>
  <c r="AE34" i="23"/>
  <c r="AJ34" i="23" s="1"/>
  <c r="AK34" i="23" s="1"/>
  <c r="Z34" i="23"/>
  <c r="Y34" i="23"/>
  <c r="X34" i="23"/>
  <c r="AC34" i="23" s="1"/>
  <c r="AD34" i="23" s="1"/>
  <c r="R34" i="23"/>
  <c r="Q34" i="23"/>
  <c r="V34" i="23" s="1"/>
  <c r="W34" i="23" s="1"/>
  <c r="L34" i="23"/>
  <c r="K34" i="23"/>
  <c r="J34" i="23"/>
  <c r="O34" i="23" s="1"/>
  <c r="P34" i="23" s="1"/>
  <c r="D34" i="23"/>
  <c r="C34" i="23"/>
  <c r="H34" i="23" s="1"/>
  <c r="I34" i="23" s="1"/>
  <c r="AN33" i="23"/>
  <c r="AM33" i="23"/>
  <c r="AL33" i="23"/>
  <c r="AQ33" i="23" s="1"/>
  <c r="AR33" i="23" s="1"/>
  <c r="AF33" i="23"/>
  <c r="AG31" i="23" s="1"/>
  <c r="AE33" i="23"/>
  <c r="AJ33" i="23" s="1"/>
  <c r="AK33" i="23" s="1"/>
  <c r="Y33" i="23"/>
  <c r="Z33" i="23" s="1"/>
  <c r="X33" i="23"/>
  <c r="AC33" i="23" s="1"/>
  <c r="AD33" i="23" s="1"/>
  <c r="R33" i="23"/>
  <c r="Q33" i="23"/>
  <c r="V33" i="23" s="1"/>
  <c r="W33" i="23" s="1"/>
  <c r="L33" i="23"/>
  <c r="K33" i="23"/>
  <c r="J33" i="23"/>
  <c r="O33" i="23" s="1"/>
  <c r="P33" i="23" s="1"/>
  <c r="D33" i="23"/>
  <c r="C33" i="23"/>
  <c r="AQ32" i="23"/>
  <c r="AR32" i="23" s="1"/>
  <c r="AM32" i="23"/>
  <c r="AN32" i="23" s="1"/>
  <c r="AL32" i="23"/>
  <c r="AF32" i="23"/>
  <c r="AE32" i="23"/>
  <c r="AJ32" i="23" s="1"/>
  <c r="AK32" i="23" s="1"/>
  <c r="Y32" i="23"/>
  <c r="X32" i="23"/>
  <c r="AC32" i="23" s="1"/>
  <c r="AD32" i="23" s="1"/>
  <c r="R32" i="23"/>
  <c r="Q32" i="23"/>
  <c r="V32" i="23" s="1"/>
  <c r="W32" i="23" s="1"/>
  <c r="K32" i="23"/>
  <c r="J32" i="23"/>
  <c r="O32" i="23" s="1"/>
  <c r="P32" i="23" s="1"/>
  <c r="D32" i="23"/>
  <c r="C32" i="23"/>
  <c r="H32" i="23" s="1"/>
  <c r="AM31" i="23"/>
  <c r="AL31" i="23"/>
  <c r="AQ31" i="23" s="1"/>
  <c r="AR31" i="23" s="1"/>
  <c r="AF31" i="23"/>
  <c r="AE31" i="23"/>
  <c r="AJ31" i="23" s="1"/>
  <c r="AK31" i="23" s="1"/>
  <c r="Y31" i="23"/>
  <c r="X31" i="23"/>
  <c r="AC31" i="23" s="1"/>
  <c r="AD31" i="23" s="1"/>
  <c r="R31" i="23"/>
  <c r="Q31" i="23"/>
  <c r="V31" i="23" s="1"/>
  <c r="W31" i="23" s="1"/>
  <c r="K31" i="23"/>
  <c r="J31" i="23"/>
  <c r="O31" i="23" s="1"/>
  <c r="P31" i="23" s="1"/>
  <c r="D31" i="23"/>
  <c r="C31" i="23"/>
  <c r="H31" i="23" s="1"/>
  <c r="AM30" i="23"/>
  <c r="AL30" i="23"/>
  <c r="AQ30" i="23" s="1"/>
  <c r="AR30" i="23" s="1"/>
  <c r="AF30" i="23"/>
  <c r="AE30" i="23"/>
  <c r="AJ30" i="23" s="1"/>
  <c r="AK30" i="23" s="1"/>
  <c r="Y30" i="23"/>
  <c r="X30" i="23"/>
  <c r="AC30" i="23" s="1"/>
  <c r="AD30" i="23" s="1"/>
  <c r="S30" i="23"/>
  <c r="R30" i="23"/>
  <c r="Q30" i="23"/>
  <c r="V30" i="23" s="1"/>
  <c r="W30" i="23" s="1"/>
  <c r="K30" i="23"/>
  <c r="J30" i="23"/>
  <c r="O30" i="23" s="1"/>
  <c r="P30" i="23" s="1"/>
  <c r="D30" i="23"/>
  <c r="C30" i="23"/>
  <c r="AM29" i="23"/>
  <c r="AN27" i="23" s="1"/>
  <c r="AL29" i="23"/>
  <c r="AQ29" i="23" s="1"/>
  <c r="AR29" i="23" s="1"/>
  <c r="AF29" i="23"/>
  <c r="AE29" i="23"/>
  <c r="AJ29" i="23" s="1"/>
  <c r="AK29" i="23" s="1"/>
  <c r="Y29" i="23"/>
  <c r="X29" i="23"/>
  <c r="AC29" i="23" s="1"/>
  <c r="AD29" i="23" s="1"/>
  <c r="R29" i="23"/>
  <c r="Q29" i="23"/>
  <c r="V29" i="23" s="1"/>
  <c r="W29" i="23" s="1"/>
  <c r="K29" i="23"/>
  <c r="J29" i="23"/>
  <c r="O29" i="23" s="1"/>
  <c r="P29" i="23" s="1"/>
  <c r="D29" i="23"/>
  <c r="C29" i="23"/>
  <c r="H29" i="23" s="1"/>
  <c r="AM28" i="23"/>
  <c r="AL28" i="23"/>
  <c r="AQ28" i="23" s="1"/>
  <c r="AR28" i="23" s="1"/>
  <c r="AF28" i="23"/>
  <c r="AE28" i="23"/>
  <c r="AJ28" i="23" s="1"/>
  <c r="AK28" i="23" s="1"/>
  <c r="Z28" i="23"/>
  <c r="Y28" i="23"/>
  <c r="X28" i="23"/>
  <c r="AC28" i="23" s="1"/>
  <c r="AD28" i="23" s="1"/>
  <c r="R28" i="23"/>
  <c r="S28" i="23" s="1"/>
  <c r="Q28" i="23"/>
  <c r="V28" i="23" s="1"/>
  <c r="W28" i="23" s="1"/>
  <c r="K28" i="23"/>
  <c r="J28" i="23"/>
  <c r="O28" i="23" s="1"/>
  <c r="P28" i="23" s="1"/>
  <c r="D28" i="23"/>
  <c r="C28" i="23"/>
  <c r="H28" i="23" s="1"/>
  <c r="I28" i="23" s="1"/>
  <c r="AM27" i="23"/>
  <c r="AL27" i="23"/>
  <c r="AQ27" i="23" s="1"/>
  <c r="AR27" i="23" s="1"/>
  <c r="AF27" i="23"/>
  <c r="AE27" i="23"/>
  <c r="AJ27" i="23" s="1"/>
  <c r="AK27" i="23" s="1"/>
  <c r="Z27" i="23"/>
  <c r="Y27" i="23"/>
  <c r="X27" i="23"/>
  <c r="AC27" i="23" s="1"/>
  <c r="AD27" i="23" s="1"/>
  <c r="R27" i="23"/>
  <c r="S27" i="23" s="1"/>
  <c r="Q27" i="23"/>
  <c r="V27" i="23" s="1"/>
  <c r="W27" i="23" s="1"/>
  <c r="K27" i="23"/>
  <c r="J27" i="23"/>
  <c r="D27" i="23"/>
  <c r="C27" i="23"/>
  <c r="H27" i="23" s="1"/>
  <c r="I27" i="23" s="1"/>
  <c r="AM26" i="23"/>
  <c r="AL26" i="23"/>
  <c r="AQ26" i="23" s="1"/>
  <c r="AR26" i="23" s="1"/>
  <c r="AF26" i="23"/>
  <c r="AE26" i="23"/>
  <c r="AJ26" i="23" s="1"/>
  <c r="AK26" i="23" s="1"/>
  <c r="Y26" i="23"/>
  <c r="X26" i="23"/>
  <c r="AC26" i="23" s="1"/>
  <c r="AD26" i="23" s="1"/>
  <c r="R26" i="23"/>
  <c r="Q26" i="23"/>
  <c r="V26" i="23" s="1"/>
  <c r="W26" i="23" s="1"/>
  <c r="L26" i="23"/>
  <c r="K26" i="23"/>
  <c r="J26" i="23"/>
  <c r="O26" i="23" s="1"/>
  <c r="P26" i="23" s="1"/>
  <c r="D26" i="23"/>
  <c r="C26" i="23"/>
  <c r="H26" i="23" s="1"/>
  <c r="I26" i="23" s="1"/>
  <c r="AN25" i="23"/>
  <c r="AM25" i="23"/>
  <c r="AL25" i="23"/>
  <c r="AQ25" i="23" s="1"/>
  <c r="AR25" i="23" s="1"/>
  <c r="AF25" i="23"/>
  <c r="AG25" i="23" s="1"/>
  <c r="AE25" i="23"/>
  <c r="AJ25" i="23" s="1"/>
  <c r="AK25" i="23" s="1"/>
  <c r="Y25" i="23"/>
  <c r="X25" i="23"/>
  <c r="AC25" i="23" s="1"/>
  <c r="AD25" i="23" s="1"/>
  <c r="R25" i="23"/>
  <c r="Q25" i="23"/>
  <c r="V25" i="23" s="1"/>
  <c r="W25" i="23" s="1"/>
  <c r="K25" i="23"/>
  <c r="J25" i="23"/>
  <c r="D25" i="23"/>
  <c r="C25" i="23"/>
  <c r="H25" i="23" s="1"/>
  <c r="AN24" i="23"/>
  <c r="AM24" i="23"/>
  <c r="AL24" i="23"/>
  <c r="AQ24" i="23" s="1"/>
  <c r="AR24" i="23" s="1"/>
  <c r="AF24" i="23"/>
  <c r="AG24" i="23" s="1"/>
  <c r="AE24" i="23"/>
  <c r="AJ24" i="23" s="1"/>
  <c r="AK24" i="23" s="1"/>
  <c r="Z24" i="23"/>
  <c r="Y24" i="23"/>
  <c r="X24" i="23"/>
  <c r="AC24" i="23" s="1"/>
  <c r="AD24" i="23" s="1"/>
  <c r="R24" i="23"/>
  <c r="Q24" i="23"/>
  <c r="V24" i="23" s="1"/>
  <c r="W24" i="23" s="1"/>
  <c r="K24" i="23"/>
  <c r="J24" i="23"/>
  <c r="O24" i="23" s="1"/>
  <c r="D24" i="23"/>
  <c r="C24" i="23"/>
  <c r="AM23" i="23"/>
  <c r="AL23" i="23"/>
  <c r="AQ23" i="23" s="1"/>
  <c r="AR23" i="23" s="1"/>
  <c r="AF23" i="23"/>
  <c r="AE23" i="23"/>
  <c r="AJ23" i="23" s="1"/>
  <c r="AK23" i="23" s="1"/>
  <c r="Z23" i="23"/>
  <c r="Y23" i="23"/>
  <c r="X23" i="23"/>
  <c r="AC23" i="23" s="1"/>
  <c r="AD23" i="23" s="1"/>
  <c r="R23" i="23"/>
  <c r="Q23" i="23"/>
  <c r="V23" i="23" s="1"/>
  <c r="W23" i="23" s="1"/>
  <c r="K23" i="23"/>
  <c r="L23" i="23" s="1"/>
  <c r="J23" i="23"/>
  <c r="D23" i="23"/>
  <c r="C23" i="23"/>
  <c r="H23" i="23" s="1"/>
  <c r="I23" i="23" s="1"/>
  <c r="AM22" i="23"/>
  <c r="AL22" i="23"/>
  <c r="AQ22" i="23" s="1"/>
  <c r="AR22" i="23" s="1"/>
  <c r="AF22" i="23"/>
  <c r="AG22" i="23" s="1"/>
  <c r="AE22" i="23"/>
  <c r="AJ22" i="23" s="1"/>
  <c r="AK22" i="23" s="1"/>
  <c r="Y22" i="23"/>
  <c r="X22" i="23"/>
  <c r="AC22" i="23" s="1"/>
  <c r="AD22" i="23" s="1"/>
  <c r="R22" i="23"/>
  <c r="Q22" i="23"/>
  <c r="V22" i="23" s="1"/>
  <c r="W22" i="23" s="1"/>
  <c r="L22" i="23"/>
  <c r="K22" i="23"/>
  <c r="J22" i="23"/>
  <c r="O22" i="23" s="1"/>
  <c r="P22" i="23" s="1"/>
  <c r="D22" i="23"/>
  <c r="C22" i="23"/>
  <c r="H22" i="23" s="1"/>
  <c r="AM21" i="23"/>
  <c r="AN21" i="23" s="1"/>
  <c r="AL21" i="23"/>
  <c r="AQ21" i="23" s="1"/>
  <c r="AR21" i="23" s="1"/>
  <c r="AF21" i="23"/>
  <c r="AE21" i="23"/>
  <c r="AJ21" i="23" s="1"/>
  <c r="AK21" i="23" s="1"/>
  <c r="Y21" i="23"/>
  <c r="X21" i="23"/>
  <c r="AC21" i="23" s="1"/>
  <c r="AD21" i="23" s="1"/>
  <c r="R21" i="23"/>
  <c r="S21" i="23" s="1"/>
  <c r="Q21" i="23"/>
  <c r="V21" i="23" s="1"/>
  <c r="W21" i="23" s="1"/>
  <c r="K21" i="23"/>
  <c r="J21" i="23"/>
  <c r="O21" i="23" s="1"/>
  <c r="D21" i="23"/>
  <c r="C21" i="23"/>
  <c r="H21" i="23" s="1"/>
  <c r="I21" i="23" s="1"/>
  <c r="AM20" i="23"/>
  <c r="AL20" i="23"/>
  <c r="AQ20" i="23" s="1"/>
  <c r="AR20" i="23" s="1"/>
  <c r="AF20" i="23"/>
  <c r="AE20" i="23"/>
  <c r="AJ20" i="23" s="1"/>
  <c r="AK20" i="23" s="1"/>
  <c r="Y20" i="23"/>
  <c r="X20" i="23"/>
  <c r="AC20" i="23" s="1"/>
  <c r="AD20" i="23" s="1"/>
  <c r="R20" i="23"/>
  <c r="S20" i="23" s="1"/>
  <c r="Q20" i="23"/>
  <c r="V20" i="23" s="1"/>
  <c r="W20" i="23" s="1"/>
  <c r="K20" i="23"/>
  <c r="J20" i="23"/>
  <c r="O20" i="23" s="1"/>
  <c r="P20" i="23" s="1"/>
  <c r="D20" i="23"/>
  <c r="C20" i="23"/>
  <c r="AN19" i="23"/>
  <c r="AM19" i="23"/>
  <c r="AL19" i="23"/>
  <c r="AQ19" i="23" s="1"/>
  <c r="AR19" i="23" s="1"/>
  <c r="AF19" i="23"/>
  <c r="AE19" i="23"/>
  <c r="AJ19" i="23" s="1"/>
  <c r="AK19" i="23" s="1"/>
  <c r="Z19" i="23"/>
  <c r="Y19" i="23"/>
  <c r="X19" i="23"/>
  <c r="AC19" i="23" s="1"/>
  <c r="AD19" i="23" s="1"/>
  <c r="S19" i="23"/>
  <c r="R19" i="23"/>
  <c r="Q19" i="23"/>
  <c r="V19" i="23" s="1"/>
  <c r="W19" i="23" s="1"/>
  <c r="K19" i="23"/>
  <c r="J19" i="23"/>
  <c r="O19" i="23" s="1"/>
  <c r="P19" i="23" s="1"/>
  <c r="D19" i="23"/>
  <c r="C19" i="23"/>
  <c r="AN18" i="23"/>
  <c r="AM18" i="23"/>
  <c r="AL18" i="23"/>
  <c r="AQ18" i="23" s="1"/>
  <c r="AR18" i="23" s="1"/>
  <c r="AF18" i="23"/>
  <c r="AG18" i="23" s="1"/>
  <c r="AE18" i="23"/>
  <c r="AJ18" i="23" s="1"/>
  <c r="AK18" i="23" s="1"/>
  <c r="Y18" i="23"/>
  <c r="Z18" i="23" s="1"/>
  <c r="X18" i="23"/>
  <c r="AC18" i="23" s="1"/>
  <c r="AD18" i="23" s="1"/>
  <c r="R18" i="23"/>
  <c r="Q18" i="23"/>
  <c r="V18" i="23" s="1"/>
  <c r="W18" i="23" s="1"/>
  <c r="O18" i="23"/>
  <c r="P18" i="23" s="1"/>
  <c r="K18" i="23"/>
  <c r="J18" i="23"/>
  <c r="D18" i="23"/>
  <c r="C18" i="23"/>
  <c r="AM17" i="23"/>
  <c r="AL17" i="23"/>
  <c r="AQ17" i="23" s="1"/>
  <c r="AR17" i="23" s="1"/>
  <c r="AF17" i="23"/>
  <c r="AG17" i="23" s="1"/>
  <c r="Y17" i="23"/>
  <c r="X17" i="23"/>
  <c r="AC17" i="23" s="1"/>
  <c r="AD17" i="23" s="1"/>
  <c r="R17" i="23"/>
  <c r="Q17" i="23"/>
  <c r="V17" i="23" s="1"/>
  <c r="W17" i="23" s="1"/>
  <c r="L17" i="23"/>
  <c r="K17" i="23"/>
  <c r="J17" i="23"/>
  <c r="O17" i="23" s="1"/>
  <c r="P17" i="23" s="1"/>
  <c r="D17" i="23"/>
  <c r="C17" i="23"/>
  <c r="H17" i="23" s="1"/>
  <c r="I17" i="23" s="1"/>
  <c r="AQ16" i="23"/>
  <c r="AR16" i="23" s="1"/>
  <c r="AM16" i="23"/>
  <c r="AL16" i="23"/>
  <c r="AF16" i="23"/>
  <c r="Y16" i="23"/>
  <c r="X16" i="23"/>
  <c r="AC16" i="23" s="1"/>
  <c r="AD16" i="23" s="1"/>
  <c r="R16" i="23"/>
  <c r="Q16" i="23"/>
  <c r="V16" i="23" s="1"/>
  <c r="W16" i="23" s="1"/>
  <c r="K16" i="23"/>
  <c r="J16" i="23"/>
  <c r="O16" i="23" s="1"/>
  <c r="P16" i="23" s="1"/>
  <c r="D16" i="23"/>
  <c r="C16" i="23"/>
  <c r="AN15" i="23"/>
  <c r="AM15" i="23"/>
  <c r="AL15" i="23"/>
  <c r="AQ15" i="23" s="1"/>
  <c r="AR15" i="23" s="1"/>
  <c r="AF15" i="23"/>
  <c r="Y15" i="23"/>
  <c r="X15" i="23"/>
  <c r="AC15" i="23" s="1"/>
  <c r="AD15" i="23" s="1"/>
  <c r="R15" i="23"/>
  <c r="Q15" i="23"/>
  <c r="V15" i="23" s="1"/>
  <c r="W15" i="23" s="1"/>
  <c r="K15" i="23"/>
  <c r="J15" i="23"/>
  <c r="O15" i="23" s="1"/>
  <c r="P15" i="23" s="1"/>
  <c r="D15" i="23"/>
  <c r="C15" i="23"/>
  <c r="AM14" i="23"/>
  <c r="AL14" i="23"/>
  <c r="AQ14" i="23" s="1"/>
  <c r="AR14" i="23" s="1"/>
  <c r="AF14" i="23"/>
  <c r="AE14" i="23"/>
  <c r="AJ14" i="23" s="1"/>
  <c r="AK14" i="23" s="1"/>
  <c r="Y14" i="23"/>
  <c r="R14" i="23"/>
  <c r="S14" i="23" s="1"/>
  <c r="K14" i="23"/>
  <c r="J14" i="23"/>
  <c r="O14" i="23" s="1"/>
  <c r="P14" i="23" s="1"/>
  <c r="D14" i="23"/>
  <c r="C14" i="23"/>
  <c r="H14" i="23" s="1"/>
  <c r="I14" i="23" s="1"/>
  <c r="AM13" i="23"/>
  <c r="AL13" i="23"/>
  <c r="AQ13" i="23" s="1"/>
  <c r="AR13" i="23" s="1"/>
  <c r="AF13" i="23"/>
  <c r="AG11" i="23" s="1"/>
  <c r="Y13" i="23"/>
  <c r="R13" i="23"/>
  <c r="K13" i="23"/>
  <c r="J13" i="23"/>
  <c r="O13" i="23" s="1"/>
  <c r="P13" i="23" s="1"/>
  <c r="D13" i="23"/>
  <c r="C13" i="23"/>
  <c r="AQ12" i="23"/>
  <c r="AR12" i="23" s="1"/>
  <c r="AM12" i="23"/>
  <c r="AL12" i="23"/>
  <c r="AF12" i="23"/>
  <c r="AE12" i="23"/>
  <c r="AJ12" i="23" s="1"/>
  <c r="AK12" i="23" s="1"/>
  <c r="Y12" i="23"/>
  <c r="X12" i="23"/>
  <c r="AC12" i="23" s="1"/>
  <c r="AD12" i="23" s="1"/>
  <c r="R12" i="23"/>
  <c r="S12" i="23" s="1"/>
  <c r="Q12" i="23"/>
  <c r="V12" i="23" s="1"/>
  <c r="W12" i="23" s="1"/>
  <c r="K12" i="23"/>
  <c r="L12" i="23" s="1"/>
  <c r="D12" i="23"/>
  <c r="C12" i="23"/>
  <c r="AM11" i="23"/>
  <c r="AN9" i="23" s="1"/>
  <c r="AF11" i="23"/>
  <c r="AE11" i="23"/>
  <c r="AJ11" i="23" s="1"/>
  <c r="AK11" i="23" s="1"/>
  <c r="Y11" i="23"/>
  <c r="R11" i="23"/>
  <c r="K11" i="23"/>
  <c r="D11" i="23"/>
  <c r="C11" i="23"/>
  <c r="H11" i="23" s="1"/>
  <c r="I11" i="23" s="1"/>
  <c r="AM10" i="23"/>
  <c r="AF10" i="23"/>
  <c r="Y10" i="23"/>
  <c r="X10" i="23"/>
  <c r="AC10" i="23" s="1"/>
  <c r="AD10" i="23" s="1"/>
  <c r="R10" i="23"/>
  <c r="Q10" i="23"/>
  <c r="V10" i="23" s="1"/>
  <c r="W10" i="23" s="1"/>
  <c r="K10" i="23"/>
  <c r="D10" i="23"/>
  <c r="C10" i="23"/>
  <c r="AM9" i="23"/>
  <c r="AL9" i="23"/>
  <c r="AQ9" i="23" s="1"/>
  <c r="AR9" i="23" s="1"/>
  <c r="AF9" i="23"/>
  <c r="Y9" i="23"/>
  <c r="R9" i="23"/>
  <c r="K9" i="23"/>
  <c r="D9" i="23"/>
  <c r="C9" i="23"/>
  <c r="AQ8" i="23"/>
  <c r="AR8" i="23" s="1"/>
  <c r="AM8" i="23"/>
  <c r="AL8" i="23"/>
  <c r="AF8" i="23"/>
  <c r="AE8" i="23"/>
  <c r="AJ8" i="23" s="1"/>
  <c r="AK8" i="23" s="1"/>
  <c r="Y8" i="23"/>
  <c r="X8" i="23"/>
  <c r="AC8" i="23" s="1"/>
  <c r="AD8" i="23" s="1"/>
  <c r="R8" i="23"/>
  <c r="Q8" i="23"/>
  <c r="V8" i="23" s="1"/>
  <c r="W8" i="23" s="1"/>
  <c r="K8" i="23"/>
  <c r="D8" i="23"/>
  <c r="C8" i="23"/>
  <c r="CE7" i="23"/>
  <c r="CE8" i="23" s="1"/>
  <c r="CE9" i="23" s="1"/>
  <c r="CE10" i="23" s="1"/>
  <c r="CE11" i="23" s="1"/>
  <c r="CE12" i="23" s="1"/>
  <c r="CE13" i="23" s="1"/>
  <c r="CD7" i="23"/>
  <c r="CD8" i="23" s="1"/>
  <c r="CD9" i="23" s="1"/>
  <c r="CD10" i="23" s="1"/>
  <c r="CD11" i="23" s="1"/>
  <c r="CD12" i="23" s="1"/>
  <c r="CD13" i="23" s="1"/>
  <c r="BW7" i="23"/>
  <c r="BW8" i="23" s="1"/>
  <c r="BW9" i="23" s="1"/>
  <c r="BW10" i="23" s="1"/>
  <c r="BW11" i="23" s="1"/>
  <c r="BW12" i="23" s="1"/>
  <c r="BO7" i="23"/>
  <c r="BO8" i="23" s="1"/>
  <c r="BO9" i="23" s="1"/>
  <c r="BO10" i="23" s="1"/>
  <c r="AQ7" i="23"/>
  <c r="AR7" i="23" s="1"/>
  <c r="AM7" i="23"/>
  <c r="AL7" i="23"/>
  <c r="AF7" i="23"/>
  <c r="AE7" i="23"/>
  <c r="AJ7" i="23" s="1"/>
  <c r="AK7" i="23" s="1"/>
  <c r="Y7" i="23"/>
  <c r="X7" i="23"/>
  <c r="AC7" i="23" s="1"/>
  <c r="AD7" i="23" s="1"/>
  <c r="R7" i="23"/>
  <c r="Q7" i="23"/>
  <c r="V7" i="23" s="1"/>
  <c r="W7" i="23" s="1"/>
  <c r="K7" i="23"/>
  <c r="D7" i="23"/>
  <c r="CI6" i="23"/>
  <c r="CI7" i="23" s="1"/>
  <c r="CI8" i="23" s="1"/>
  <c r="CI9" i="23" s="1"/>
  <c r="CI10" i="23" s="1"/>
  <c r="CI11" i="23" s="1"/>
  <c r="CI12" i="23" s="1"/>
  <c r="CI13" i="23" s="1"/>
  <c r="CI14" i="23" s="1"/>
  <c r="CE6" i="23"/>
  <c r="CD6" i="23"/>
  <c r="CA6" i="23"/>
  <c r="CA7" i="23" s="1"/>
  <c r="CA8" i="23" s="1"/>
  <c r="CA9" i="23" s="1"/>
  <c r="CA10" i="23" s="1"/>
  <c r="CA11" i="23" s="1"/>
  <c r="CA12" i="23" s="1"/>
  <c r="CA13" i="23" s="1"/>
  <c r="BV6" i="23"/>
  <c r="BV7" i="23" s="1"/>
  <c r="BV8" i="23" s="1"/>
  <c r="BV9" i="23" s="1"/>
  <c r="BV10" i="23" s="1"/>
  <c r="BV11" i="23" s="1"/>
  <c r="BV12" i="23" s="1"/>
  <c r="BO6" i="23"/>
  <c r="BN6" i="23"/>
  <c r="BN7" i="23" s="1"/>
  <c r="BN8" i="23" s="1"/>
  <c r="BN9" i="23" s="1"/>
  <c r="BN10" i="23" s="1"/>
  <c r="BG6" i="23"/>
  <c r="BG7" i="23" s="1"/>
  <c r="BG8" i="23" s="1"/>
  <c r="BG9" i="23" s="1"/>
  <c r="BC6" i="23"/>
  <c r="BC7" i="23" s="1"/>
  <c r="BC8" i="23" s="1"/>
  <c r="BB6" i="23"/>
  <c r="BB7" i="23" s="1"/>
  <c r="AZ6" i="23"/>
  <c r="AY6" i="23"/>
  <c r="AM6" i="23"/>
  <c r="AL6" i="23"/>
  <c r="AQ6" i="23" s="1"/>
  <c r="AR6" i="23" s="1"/>
  <c r="AF6" i="23"/>
  <c r="Y6" i="23"/>
  <c r="X6" i="23"/>
  <c r="AC6" i="23" s="1"/>
  <c r="AD6" i="23" s="1"/>
  <c r="R6" i="23"/>
  <c r="Q6" i="23"/>
  <c r="V6" i="23" s="1"/>
  <c r="W6" i="23" s="1"/>
  <c r="K6" i="23"/>
  <c r="J6" i="23"/>
  <c r="O6" i="23" s="1"/>
  <c r="P6" i="23" s="1"/>
  <c r="D6" i="23"/>
  <c r="CJ5" i="23"/>
  <c r="CJ6" i="23" s="1"/>
  <c r="CJ7" i="23" s="1"/>
  <c r="CJ8" i="23" s="1"/>
  <c r="CJ9" i="23" s="1"/>
  <c r="CJ10" i="23" s="1"/>
  <c r="CJ11" i="23" s="1"/>
  <c r="CJ12" i="23" s="1"/>
  <c r="CJ13" i="23" s="1"/>
  <c r="CJ14" i="23" s="1"/>
  <c r="CI5" i="23"/>
  <c r="CH5" i="23"/>
  <c r="CH6" i="23" s="1"/>
  <c r="CH7" i="23" s="1"/>
  <c r="CH8" i="23" s="1"/>
  <c r="CH9" i="23" s="1"/>
  <c r="CH10" i="23" s="1"/>
  <c r="CH11" i="23" s="1"/>
  <c r="CH12" i="23" s="1"/>
  <c r="CH13" i="23" s="1"/>
  <c r="CH14" i="23" s="1"/>
  <c r="CG5" i="23"/>
  <c r="CG6" i="23" s="1"/>
  <c r="CG7" i="23" s="1"/>
  <c r="CG8" i="23" s="1"/>
  <c r="CG9" i="23" s="1"/>
  <c r="CG10" i="23" s="1"/>
  <c r="CG11" i="23" s="1"/>
  <c r="CG12" i="23" s="1"/>
  <c r="CG13" i="23" s="1"/>
  <c r="CG14" i="23" s="1"/>
  <c r="CF5" i="23"/>
  <c r="CF6" i="23" s="1"/>
  <c r="CF7" i="23" s="1"/>
  <c r="CF8" i="23" s="1"/>
  <c r="CF9" i="23" s="1"/>
  <c r="CF10" i="23" s="1"/>
  <c r="CF11" i="23" s="1"/>
  <c r="CF12" i="23" s="1"/>
  <c r="CF13" i="23" s="1"/>
  <c r="CF14" i="23" s="1"/>
  <c r="CE5" i="23"/>
  <c r="CD5" i="23"/>
  <c r="CC5" i="23"/>
  <c r="CC6" i="23" s="1"/>
  <c r="CC7" i="23" s="1"/>
  <c r="CC8" i="23" s="1"/>
  <c r="CC9" i="23" s="1"/>
  <c r="CC10" i="23" s="1"/>
  <c r="CC11" i="23" s="1"/>
  <c r="CC12" i="23" s="1"/>
  <c r="CC13" i="23" s="1"/>
  <c r="CB5" i="23"/>
  <c r="CB6" i="23" s="1"/>
  <c r="CB7" i="23" s="1"/>
  <c r="CB8" i="23" s="1"/>
  <c r="CB9" i="23" s="1"/>
  <c r="CB10" i="23" s="1"/>
  <c r="CB11" i="23" s="1"/>
  <c r="CB12" i="23" s="1"/>
  <c r="CB13" i="23" s="1"/>
  <c r="CA5" i="23"/>
  <c r="BZ5" i="23"/>
  <c r="BZ6" i="23" s="1"/>
  <c r="BZ7" i="23" s="1"/>
  <c r="BZ8" i="23" s="1"/>
  <c r="BZ9" i="23" s="1"/>
  <c r="BZ10" i="23" s="1"/>
  <c r="BZ11" i="23" s="1"/>
  <c r="BZ12" i="23" s="1"/>
  <c r="BY5" i="23"/>
  <c r="BY6" i="23" s="1"/>
  <c r="BY7" i="23" s="1"/>
  <c r="BY8" i="23" s="1"/>
  <c r="BY9" i="23" s="1"/>
  <c r="BY10" i="23" s="1"/>
  <c r="BY11" i="23" s="1"/>
  <c r="BY12" i="23" s="1"/>
  <c r="BX5" i="23"/>
  <c r="BX6" i="23" s="1"/>
  <c r="BX7" i="23" s="1"/>
  <c r="BX8" i="23" s="1"/>
  <c r="BX9" i="23" s="1"/>
  <c r="BX10" i="23" s="1"/>
  <c r="BX11" i="23" s="1"/>
  <c r="BX12" i="23" s="1"/>
  <c r="BW5" i="23"/>
  <c r="BW6" i="23" s="1"/>
  <c r="BV5" i="23"/>
  <c r="BU5" i="23"/>
  <c r="BU6" i="23" s="1"/>
  <c r="BU7" i="23" s="1"/>
  <c r="BU8" i="23" s="1"/>
  <c r="BU9" i="23" s="1"/>
  <c r="BU10" i="23" s="1"/>
  <c r="BU11" i="23" s="1"/>
  <c r="BT5" i="23"/>
  <c r="BT6" i="23" s="1"/>
  <c r="BT7" i="23" s="1"/>
  <c r="BT8" i="23" s="1"/>
  <c r="BT9" i="23" s="1"/>
  <c r="BT10" i="23" s="1"/>
  <c r="BT11" i="23" s="1"/>
  <c r="BS5" i="23"/>
  <c r="BS6" i="23" s="1"/>
  <c r="BS7" i="23" s="1"/>
  <c r="BS8" i="23" s="1"/>
  <c r="BS9" i="23" s="1"/>
  <c r="BS10" i="23" s="1"/>
  <c r="BS11" i="23" s="1"/>
  <c r="BR5" i="23"/>
  <c r="BR6" i="23" s="1"/>
  <c r="BR7" i="23" s="1"/>
  <c r="BR8" i="23" s="1"/>
  <c r="BR9" i="23" s="1"/>
  <c r="BR10" i="23" s="1"/>
  <c r="BR11" i="23" s="1"/>
  <c r="BQ5" i="23"/>
  <c r="BQ6" i="23" s="1"/>
  <c r="BQ7" i="23" s="1"/>
  <c r="BQ8" i="23" s="1"/>
  <c r="BQ9" i="23" s="1"/>
  <c r="BQ10" i="23" s="1"/>
  <c r="BQ11" i="23" s="1"/>
  <c r="BP5" i="23"/>
  <c r="BP6" i="23" s="1"/>
  <c r="BP7" i="23" s="1"/>
  <c r="BP8" i="23" s="1"/>
  <c r="BP9" i="23" s="1"/>
  <c r="BP10" i="23" s="1"/>
  <c r="BO5" i="23"/>
  <c r="BN5" i="23"/>
  <c r="BM5" i="23"/>
  <c r="BM6" i="23" s="1"/>
  <c r="BM7" i="23" s="1"/>
  <c r="BM8" i="23" s="1"/>
  <c r="BM9" i="23" s="1"/>
  <c r="BM10" i="23" s="1"/>
  <c r="BL5" i="23"/>
  <c r="BL6" i="23" s="1"/>
  <c r="BL7" i="23" s="1"/>
  <c r="BL8" i="23" s="1"/>
  <c r="BL9" i="23" s="1"/>
  <c r="BL10" i="23" s="1"/>
  <c r="BK5" i="23"/>
  <c r="BK6" i="23" s="1"/>
  <c r="BK7" i="23" s="1"/>
  <c r="BK8" i="23" s="1"/>
  <c r="BK9" i="23" s="1"/>
  <c r="BJ5" i="23"/>
  <c r="BJ6" i="23" s="1"/>
  <c r="BJ7" i="23" s="1"/>
  <c r="BJ8" i="23" s="1"/>
  <c r="BJ9" i="23" s="1"/>
  <c r="BI5" i="23"/>
  <c r="BI6" i="23" s="1"/>
  <c r="BI7" i="23" s="1"/>
  <c r="BI8" i="23" s="1"/>
  <c r="BI9" i="23" s="1"/>
  <c r="BH5" i="23"/>
  <c r="BH6" i="23" s="1"/>
  <c r="BH7" i="23" s="1"/>
  <c r="BH8" i="23" s="1"/>
  <c r="BH9" i="23" s="1"/>
  <c r="BG5" i="23"/>
  <c r="BF5" i="23"/>
  <c r="BF6" i="23" s="1"/>
  <c r="BF7" i="23" s="1"/>
  <c r="BF8" i="23" s="1"/>
  <c r="BF9" i="23" s="1"/>
  <c r="BE5" i="23"/>
  <c r="BE6" i="23" s="1"/>
  <c r="BE7" i="23" s="1"/>
  <c r="BE8" i="23" s="1"/>
  <c r="BD5" i="23"/>
  <c r="BD6" i="23" s="1"/>
  <c r="BD7" i="23" s="1"/>
  <c r="BD8" i="23" s="1"/>
  <c r="BC5" i="23"/>
  <c r="BB5" i="23"/>
  <c r="BA5" i="23"/>
  <c r="BA6" i="23" s="1"/>
  <c r="BA7" i="23" s="1"/>
  <c r="AN5" i="23"/>
  <c r="AM5" i="23"/>
  <c r="AL5" i="23"/>
  <c r="AQ5" i="23" s="1"/>
  <c r="AR5" i="23" s="1"/>
  <c r="AF5" i="23"/>
  <c r="AE5" i="23"/>
  <c r="AJ5" i="23" s="1"/>
  <c r="AK5" i="23" s="1"/>
  <c r="Y5" i="23"/>
  <c r="R5" i="23"/>
  <c r="Q5" i="23"/>
  <c r="V5" i="23" s="1"/>
  <c r="W5" i="23" s="1"/>
  <c r="K5" i="23"/>
  <c r="J5" i="23"/>
  <c r="O5" i="23" s="1"/>
  <c r="P5" i="23" s="1"/>
  <c r="D5" i="23"/>
  <c r="E5" i="23" s="1"/>
  <c r="AM4" i="23"/>
  <c r="AL4" i="23"/>
  <c r="AQ4" i="23" s="1"/>
  <c r="AR4" i="23" s="1"/>
  <c r="AF4" i="23"/>
  <c r="AE4" i="23"/>
  <c r="AJ4" i="23" s="1"/>
  <c r="AK4" i="23" s="1"/>
  <c r="Y4" i="23"/>
  <c r="X4" i="23"/>
  <c r="AC4" i="23" s="1"/>
  <c r="AD4" i="23" s="1"/>
  <c r="R4" i="23"/>
  <c r="Q4" i="23"/>
  <c r="V4" i="23" s="1"/>
  <c r="W4" i="23" s="1"/>
  <c r="K4" i="23"/>
  <c r="D4" i="23"/>
  <c r="H54" i="22"/>
  <c r="G54" i="22" s="1"/>
  <c r="AN46" i="22"/>
  <c r="AR43" i="22"/>
  <c r="AM43" i="22"/>
  <c r="AN43" i="22" s="1"/>
  <c r="AL43" i="22"/>
  <c r="AQ43" i="22" s="1"/>
  <c r="AF43" i="22"/>
  <c r="AG43" i="22" s="1"/>
  <c r="AE43" i="22"/>
  <c r="AJ43" i="22" s="1"/>
  <c r="AK43" i="22" s="1"/>
  <c r="Z43" i="22"/>
  <c r="Y43" i="22"/>
  <c r="X43" i="22"/>
  <c r="AC43" i="22" s="1"/>
  <c r="AD43" i="22" s="1"/>
  <c r="S43" i="22"/>
  <c r="R43" i="22"/>
  <c r="Q43" i="22"/>
  <c r="V43" i="22" s="1"/>
  <c r="W43" i="22" s="1"/>
  <c r="L43" i="22"/>
  <c r="K43" i="22"/>
  <c r="J43" i="22"/>
  <c r="O43" i="22" s="1"/>
  <c r="P43" i="22" s="1"/>
  <c r="D43" i="22"/>
  <c r="C43" i="22"/>
  <c r="H43" i="22" s="1"/>
  <c r="AN42" i="22"/>
  <c r="AM42" i="22"/>
  <c r="AL42" i="22"/>
  <c r="AQ42" i="22" s="1"/>
  <c r="AR42" i="22" s="1"/>
  <c r="AF42" i="22"/>
  <c r="AE42" i="22"/>
  <c r="AJ42" i="22" s="1"/>
  <c r="AK42" i="22" s="1"/>
  <c r="Z42" i="22"/>
  <c r="Y42" i="22"/>
  <c r="X42" i="22"/>
  <c r="AC42" i="22" s="1"/>
  <c r="AD42" i="22" s="1"/>
  <c r="S42" i="22"/>
  <c r="R42" i="22"/>
  <c r="Q42" i="22"/>
  <c r="V42" i="22" s="1"/>
  <c r="W42" i="22" s="1"/>
  <c r="L42" i="22"/>
  <c r="K42" i="22"/>
  <c r="J42" i="22"/>
  <c r="O42" i="22" s="1"/>
  <c r="P42" i="22" s="1"/>
  <c r="D42" i="22"/>
  <c r="C42" i="22"/>
  <c r="H42" i="22" s="1"/>
  <c r="AR41" i="22"/>
  <c r="AN41" i="22"/>
  <c r="AM41" i="22"/>
  <c r="AL41" i="22"/>
  <c r="AQ41" i="22" s="1"/>
  <c r="AF41" i="22"/>
  <c r="AG41" i="22" s="1"/>
  <c r="AE41" i="22"/>
  <c r="AJ41" i="22" s="1"/>
  <c r="AK41" i="22" s="1"/>
  <c r="Z41" i="22"/>
  <c r="Y41" i="22"/>
  <c r="X41" i="22"/>
  <c r="AC41" i="22" s="1"/>
  <c r="AD41" i="22" s="1"/>
  <c r="S41" i="22"/>
  <c r="R41" i="22"/>
  <c r="Q41" i="22"/>
  <c r="V41" i="22" s="1"/>
  <c r="W41" i="22" s="1"/>
  <c r="L41" i="22"/>
  <c r="K41" i="22"/>
  <c r="J41" i="22"/>
  <c r="O41" i="22" s="1"/>
  <c r="P41" i="22" s="1"/>
  <c r="D41" i="22"/>
  <c r="C41" i="22"/>
  <c r="H41" i="22" s="1"/>
  <c r="AN40" i="22"/>
  <c r="AM40" i="22"/>
  <c r="AL40" i="22"/>
  <c r="AQ40" i="22" s="1"/>
  <c r="AR40" i="22" s="1"/>
  <c r="AF40" i="22"/>
  <c r="AE40" i="22"/>
  <c r="AJ40" i="22" s="1"/>
  <c r="AK40" i="22" s="1"/>
  <c r="Z40" i="22"/>
  <c r="Y40" i="22"/>
  <c r="X40" i="22"/>
  <c r="AC40" i="22" s="1"/>
  <c r="AD40" i="22" s="1"/>
  <c r="S40" i="22"/>
  <c r="R40" i="22"/>
  <c r="Q40" i="22"/>
  <c r="V40" i="22" s="1"/>
  <c r="W40" i="22" s="1"/>
  <c r="L40" i="22"/>
  <c r="K40" i="22"/>
  <c r="J40" i="22"/>
  <c r="O40" i="22" s="1"/>
  <c r="P40" i="22" s="1"/>
  <c r="D40" i="22"/>
  <c r="C40" i="22"/>
  <c r="H40" i="22" s="1"/>
  <c r="AN39" i="22"/>
  <c r="AM39" i="22"/>
  <c r="AL39" i="22"/>
  <c r="AQ39" i="22" s="1"/>
  <c r="AR39" i="22" s="1"/>
  <c r="AF39" i="22"/>
  <c r="AE39" i="22"/>
  <c r="AJ39" i="22" s="1"/>
  <c r="AK39" i="22" s="1"/>
  <c r="Z39" i="22"/>
  <c r="Y39" i="22"/>
  <c r="X39" i="22"/>
  <c r="AC39" i="22" s="1"/>
  <c r="AD39" i="22" s="1"/>
  <c r="S39" i="22"/>
  <c r="R39" i="22"/>
  <c r="Q39" i="22"/>
  <c r="V39" i="22" s="1"/>
  <c r="W39" i="22" s="1"/>
  <c r="L39" i="22"/>
  <c r="K39" i="22"/>
  <c r="J39" i="22"/>
  <c r="O39" i="22" s="1"/>
  <c r="P39" i="22" s="1"/>
  <c r="D39" i="22"/>
  <c r="C39" i="22"/>
  <c r="H39" i="22" s="1"/>
  <c r="AR38" i="22"/>
  <c r="AN38" i="22"/>
  <c r="AM38" i="22"/>
  <c r="AL38" i="22"/>
  <c r="AQ38" i="22" s="1"/>
  <c r="AF38" i="22"/>
  <c r="AG38" i="22" s="1"/>
  <c r="AE38" i="22"/>
  <c r="AJ38" i="22" s="1"/>
  <c r="AK38" i="22" s="1"/>
  <c r="Z38" i="22"/>
  <c r="Y38" i="22"/>
  <c r="X38" i="22"/>
  <c r="AC38" i="22" s="1"/>
  <c r="AD38" i="22" s="1"/>
  <c r="S38" i="22"/>
  <c r="R38" i="22"/>
  <c r="Q38" i="22"/>
  <c r="V38" i="22" s="1"/>
  <c r="W38" i="22" s="1"/>
  <c r="L38" i="22"/>
  <c r="K38" i="22"/>
  <c r="J38" i="22"/>
  <c r="O38" i="22" s="1"/>
  <c r="P38" i="22" s="1"/>
  <c r="D38" i="22"/>
  <c r="C38" i="22"/>
  <c r="AR37" i="22"/>
  <c r="AN37" i="22"/>
  <c r="AM37" i="22"/>
  <c r="AL37" i="22"/>
  <c r="AQ37" i="22" s="1"/>
  <c r="AF37" i="22"/>
  <c r="AE37" i="22"/>
  <c r="AJ37" i="22" s="1"/>
  <c r="AK37" i="22" s="1"/>
  <c r="Z37" i="22"/>
  <c r="Y37" i="22"/>
  <c r="X37" i="22"/>
  <c r="AC37" i="22" s="1"/>
  <c r="AD37" i="22" s="1"/>
  <c r="S37" i="22"/>
  <c r="R37" i="22"/>
  <c r="Q37" i="22"/>
  <c r="V37" i="22" s="1"/>
  <c r="W37" i="22" s="1"/>
  <c r="L37" i="22"/>
  <c r="K37" i="22"/>
  <c r="J37" i="22"/>
  <c r="O37" i="22" s="1"/>
  <c r="P37" i="22" s="1"/>
  <c r="D37" i="22"/>
  <c r="C37" i="22"/>
  <c r="AN36" i="22"/>
  <c r="AM36" i="22"/>
  <c r="AL36" i="22"/>
  <c r="AQ36" i="22" s="1"/>
  <c r="AR36" i="22" s="1"/>
  <c r="AF36" i="22"/>
  <c r="AE36" i="22"/>
  <c r="AJ36" i="22" s="1"/>
  <c r="AK36" i="22" s="1"/>
  <c r="Z36" i="22"/>
  <c r="Y36" i="22"/>
  <c r="X36" i="22"/>
  <c r="AC36" i="22" s="1"/>
  <c r="AD36" i="22" s="1"/>
  <c r="S36" i="22"/>
  <c r="R36" i="22"/>
  <c r="Q36" i="22"/>
  <c r="V36" i="22" s="1"/>
  <c r="W36" i="22" s="1"/>
  <c r="L36" i="22"/>
  <c r="K36" i="22"/>
  <c r="J36" i="22"/>
  <c r="O36" i="22" s="1"/>
  <c r="P36" i="22" s="1"/>
  <c r="D36" i="22"/>
  <c r="C36" i="22"/>
  <c r="AQ35" i="22"/>
  <c r="AR35" i="22" s="1"/>
  <c r="AN35" i="22"/>
  <c r="AM35" i="22"/>
  <c r="AL35" i="22"/>
  <c r="AF35" i="22"/>
  <c r="AE35" i="22"/>
  <c r="AJ35" i="22" s="1"/>
  <c r="AK35" i="22" s="1"/>
  <c r="Z35" i="22"/>
  <c r="Y35" i="22"/>
  <c r="X35" i="22"/>
  <c r="AC35" i="22" s="1"/>
  <c r="AD35" i="22" s="1"/>
  <c r="S35" i="22"/>
  <c r="R35" i="22"/>
  <c r="Q35" i="22"/>
  <c r="V35" i="22" s="1"/>
  <c r="W35" i="22" s="1"/>
  <c r="L35" i="22"/>
  <c r="K35" i="22"/>
  <c r="J35" i="22"/>
  <c r="O35" i="22" s="1"/>
  <c r="P35" i="22" s="1"/>
  <c r="D35" i="22"/>
  <c r="C35" i="22"/>
  <c r="AQ34" i="22"/>
  <c r="AR34" i="22" s="1"/>
  <c r="AN34" i="22"/>
  <c r="AM34" i="22"/>
  <c r="AL34" i="22"/>
  <c r="AF34" i="22"/>
  <c r="AG34" i="22" s="1"/>
  <c r="AE34" i="22"/>
  <c r="AJ34" i="22" s="1"/>
  <c r="AK34" i="22" s="1"/>
  <c r="Y34" i="22"/>
  <c r="Z31" i="22" s="1"/>
  <c r="X34" i="22"/>
  <c r="AC34" i="22" s="1"/>
  <c r="AD34" i="22" s="1"/>
  <c r="R34" i="22"/>
  <c r="S34" i="22" s="1"/>
  <c r="Q34" i="22"/>
  <c r="V34" i="22" s="1"/>
  <c r="W34" i="22" s="1"/>
  <c r="L34" i="22"/>
  <c r="K34" i="22"/>
  <c r="J34" i="22"/>
  <c r="O34" i="22" s="1"/>
  <c r="P34" i="22" s="1"/>
  <c r="D34" i="22"/>
  <c r="C34" i="22"/>
  <c r="AR33" i="22"/>
  <c r="AN33" i="22"/>
  <c r="AM33" i="22"/>
  <c r="AL33" i="22"/>
  <c r="AQ33" i="22" s="1"/>
  <c r="AF33" i="22"/>
  <c r="AE33" i="22"/>
  <c r="AJ33" i="22" s="1"/>
  <c r="AK33" i="22" s="1"/>
  <c r="Y33" i="22"/>
  <c r="X33" i="22"/>
  <c r="AC33" i="22" s="1"/>
  <c r="AD33" i="22" s="1"/>
  <c r="R33" i="22"/>
  <c r="S33" i="22" s="1"/>
  <c r="Q33" i="22"/>
  <c r="V33" i="22" s="1"/>
  <c r="W33" i="22" s="1"/>
  <c r="L33" i="22"/>
  <c r="K33" i="22"/>
  <c r="J33" i="22"/>
  <c r="O33" i="22" s="1"/>
  <c r="P33" i="22" s="1"/>
  <c r="D33" i="22"/>
  <c r="C33" i="22"/>
  <c r="H33" i="22" s="1"/>
  <c r="I33" i="22" s="1"/>
  <c r="AM32" i="22"/>
  <c r="AN32" i="22" s="1"/>
  <c r="AL32" i="22"/>
  <c r="AQ32" i="22" s="1"/>
  <c r="AR32" i="22" s="1"/>
  <c r="AF32" i="22"/>
  <c r="AG32" i="22" s="1"/>
  <c r="AE32" i="22"/>
  <c r="AJ32" i="22" s="1"/>
  <c r="AK32" i="22" s="1"/>
  <c r="Y32" i="22"/>
  <c r="X32" i="22"/>
  <c r="AC32" i="22" s="1"/>
  <c r="AD32" i="22" s="1"/>
  <c r="R32" i="22"/>
  <c r="Q32" i="22"/>
  <c r="V32" i="22" s="1"/>
  <c r="W32" i="22" s="1"/>
  <c r="K32" i="22"/>
  <c r="L32" i="22" s="1"/>
  <c r="J32" i="22"/>
  <c r="O32" i="22" s="1"/>
  <c r="P32" i="22" s="1"/>
  <c r="D32" i="22"/>
  <c r="C32" i="22"/>
  <c r="H32" i="22" s="1"/>
  <c r="I32" i="22" s="1"/>
  <c r="AM31" i="22"/>
  <c r="AN31" i="22" s="1"/>
  <c r="AL31" i="22"/>
  <c r="AQ31" i="22" s="1"/>
  <c r="AR31" i="22" s="1"/>
  <c r="AF31" i="22"/>
  <c r="AG31" i="22" s="1"/>
  <c r="AE31" i="22"/>
  <c r="AJ31" i="22" s="1"/>
  <c r="AK31" i="22" s="1"/>
  <c r="Y31" i="22"/>
  <c r="X31" i="22"/>
  <c r="AC31" i="22" s="1"/>
  <c r="AD31" i="22" s="1"/>
  <c r="R31" i="22"/>
  <c r="Q31" i="22"/>
  <c r="V31" i="22" s="1"/>
  <c r="W31" i="22" s="1"/>
  <c r="K31" i="22"/>
  <c r="J31" i="22"/>
  <c r="O31" i="22" s="1"/>
  <c r="P31" i="22" s="1"/>
  <c r="D31" i="22"/>
  <c r="C31" i="22"/>
  <c r="AQ30" i="22"/>
  <c r="AR30" i="22" s="1"/>
  <c r="AN30" i="22"/>
  <c r="AM30" i="22"/>
  <c r="AL30" i="22"/>
  <c r="AF30" i="22"/>
  <c r="AE30" i="22"/>
  <c r="AJ30" i="22" s="1"/>
  <c r="AK30" i="22" s="1"/>
  <c r="Y30" i="22"/>
  <c r="Z30" i="22" s="1"/>
  <c r="X30" i="22"/>
  <c r="AC30" i="22" s="1"/>
  <c r="AD30" i="22" s="1"/>
  <c r="R30" i="22"/>
  <c r="S26" i="22" s="1"/>
  <c r="Q30" i="22"/>
  <c r="V30" i="22" s="1"/>
  <c r="W30" i="22" s="1"/>
  <c r="L30" i="22"/>
  <c r="K30" i="22"/>
  <c r="J30" i="22"/>
  <c r="O30" i="22" s="1"/>
  <c r="P30" i="22" s="1"/>
  <c r="D30" i="22"/>
  <c r="C30" i="22"/>
  <c r="H30" i="22" s="1"/>
  <c r="AM29" i="22"/>
  <c r="AN29" i="22" s="1"/>
  <c r="AL29" i="22"/>
  <c r="AQ29" i="22" s="1"/>
  <c r="AR29" i="22" s="1"/>
  <c r="AF29" i="22"/>
  <c r="AG29" i="22" s="1"/>
  <c r="AE29" i="22"/>
  <c r="AJ29" i="22" s="1"/>
  <c r="AK29" i="22" s="1"/>
  <c r="Y29" i="22"/>
  <c r="X29" i="22"/>
  <c r="AC29" i="22" s="1"/>
  <c r="AD29" i="22" s="1"/>
  <c r="R29" i="22"/>
  <c r="Q29" i="22"/>
  <c r="V29" i="22" s="1"/>
  <c r="W29" i="22" s="1"/>
  <c r="K29" i="22"/>
  <c r="L29" i="22" s="1"/>
  <c r="J29" i="22"/>
  <c r="O29" i="22" s="1"/>
  <c r="P29" i="22" s="1"/>
  <c r="D29" i="22"/>
  <c r="C29" i="22"/>
  <c r="H29" i="22" s="1"/>
  <c r="I29" i="22" s="1"/>
  <c r="AM28" i="22"/>
  <c r="AN28" i="22" s="1"/>
  <c r="AL28" i="22"/>
  <c r="AQ28" i="22" s="1"/>
  <c r="AR28" i="22" s="1"/>
  <c r="AF28" i="22"/>
  <c r="AE28" i="22"/>
  <c r="AJ28" i="22" s="1"/>
  <c r="AK28" i="22" s="1"/>
  <c r="Z28" i="22"/>
  <c r="Y28" i="22"/>
  <c r="X28" i="22"/>
  <c r="AC28" i="22" s="1"/>
  <c r="AD28" i="22" s="1"/>
  <c r="S28" i="22"/>
  <c r="R28" i="22"/>
  <c r="Q28" i="22"/>
  <c r="V28" i="22" s="1"/>
  <c r="W28" i="22" s="1"/>
  <c r="K28" i="22"/>
  <c r="J28" i="22"/>
  <c r="O28" i="22" s="1"/>
  <c r="P28" i="22" s="1"/>
  <c r="D28" i="22"/>
  <c r="C28" i="22"/>
  <c r="AQ27" i="22"/>
  <c r="AR27" i="22" s="1"/>
  <c r="AM27" i="22"/>
  <c r="AN27" i="22" s="1"/>
  <c r="AL27" i="22"/>
  <c r="AG27" i="22"/>
  <c r="AF27" i="22"/>
  <c r="AE27" i="22"/>
  <c r="AJ27" i="22" s="1"/>
  <c r="AK27" i="22" s="1"/>
  <c r="Y27" i="22"/>
  <c r="Z27" i="22" s="1"/>
  <c r="X27" i="22"/>
  <c r="AC27" i="22" s="1"/>
  <c r="AD27" i="22" s="1"/>
  <c r="R27" i="22"/>
  <c r="Q27" i="22"/>
  <c r="V27" i="22" s="1"/>
  <c r="W27" i="22" s="1"/>
  <c r="K27" i="22"/>
  <c r="L27" i="22" s="1"/>
  <c r="J27" i="22"/>
  <c r="O27" i="22" s="1"/>
  <c r="P27" i="22" s="1"/>
  <c r="D27" i="22"/>
  <c r="C27" i="22"/>
  <c r="AM26" i="22"/>
  <c r="AL26" i="22"/>
  <c r="AQ26" i="22" s="1"/>
  <c r="AR26" i="22" s="1"/>
  <c r="AF26" i="22"/>
  <c r="AG26" i="22" s="1"/>
  <c r="AE26" i="22"/>
  <c r="AJ26" i="22" s="1"/>
  <c r="AK26" i="22" s="1"/>
  <c r="Y26" i="22"/>
  <c r="Z26" i="22" s="1"/>
  <c r="X26" i="22"/>
  <c r="AC26" i="22" s="1"/>
  <c r="AD26" i="22" s="1"/>
  <c r="R26" i="22"/>
  <c r="Q26" i="22"/>
  <c r="V26" i="22" s="1"/>
  <c r="W26" i="22" s="1"/>
  <c r="K26" i="22"/>
  <c r="L26" i="22" s="1"/>
  <c r="J26" i="22"/>
  <c r="O26" i="22" s="1"/>
  <c r="P26" i="22" s="1"/>
  <c r="D26" i="22"/>
  <c r="C26" i="22"/>
  <c r="H26" i="22" s="1"/>
  <c r="I26" i="22" s="1"/>
  <c r="AQ25" i="22"/>
  <c r="AR25" i="22" s="1"/>
  <c r="AN25" i="22"/>
  <c r="AM25" i="22"/>
  <c r="AL25" i="22"/>
  <c r="AF25" i="22"/>
  <c r="AE25" i="22"/>
  <c r="AJ25" i="22" s="1"/>
  <c r="AK25" i="22" s="1"/>
  <c r="Y25" i="22"/>
  <c r="Z25" i="22" s="1"/>
  <c r="X25" i="22"/>
  <c r="AC25" i="22" s="1"/>
  <c r="AD25" i="22" s="1"/>
  <c r="R25" i="22"/>
  <c r="S25" i="22" s="1"/>
  <c r="Q25" i="22"/>
  <c r="V25" i="22" s="1"/>
  <c r="W25" i="22" s="1"/>
  <c r="K25" i="22"/>
  <c r="L25" i="22" s="1"/>
  <c r="J25" i="22"/>
  <c r="O25" i="22" s="1"/>
  <c r="P25" i="22" s="1"/>
  <c r="D25" i="22"/>
  <c r="C25" i="22"/>
  <c r="AQ24" i="22"/>
  <c r="AR24" i="22" s="1"/>
  <c r="AM24" i="22"/>
  <c r="AL24" i="22"/>
  <c r="AG24" i="22"/>
  <c r="AF24" i="22"/>
  <c r="AE24" i="22"/>
  <c r="AJ24" i="22" s="1"/>
  <c r="AK24" i="22" s="1"/>
  <c r="Z24" i="22"/>
  <c r="Y24" i="22"/>
  <c r="X24" i="22"/>
  <c r="AC24" i="22" s="1"/>
  <c r="AD24" i="22" s="1"/>
  <c r="R24" i="22"/>
  <c r="Q24" i="22"/>
  <c r="V24" i="22" s="1"/>
  <c r="W24" i="22" s="1"/>
  <c r="K24" i="22"/>
  <c r="L24" i="22" s="1"/>
  <c r="J24" i="22"/>
  <c r="O24" i="22" s="1"/>
  <c r="P24" i="22" s="1"/>
  <c r="D24" i="22"/>
  <c r="C24" i="22"/>
  <c r="H24" i="22" s="1"/>
  <c r="I24" i="22" s="1"/>
  <c r="AQ23" i="22"/>
  <c r="AR23" i="22" s="1"/>
  <c r="AM23" i="22"/>
  <c r="AN23" i="22" s="1"/>
  <c r="AL23" i="22"/>
  <c r="AF23" i="22"/>
  <c r="AG23" i="22" s="1"/>
  <c r="AE23" i="22"/>
  <c r="AJ23" i="22" s="1"/>
  <c r="AK23" i="22" s="1"/>
  <c r="Y23" i="22"/>
  <c r="Z23" i="22" s="1"/>
  <c r="X23" i="22"/>
  <c r="AC23" i="22" s="1"/>
  <c r="AD23" i="22" s="1"/>
  <c r="S23" i="22"/>
  <c r="R23" i="22"/>
  <c r="Q23" i="22"/>
  <c r="V23" i="22" s="1"/>
  <c r="W23" i="22" s="1"/>
  <c r="K23" i="22"/>
  <c r="L23" i="22" s="1"/>
  <c r="J23" i="22"/>
  <c r="O23" i="22" s="1"/>
  <c r="P23" i="22" s="1"/>
  <c r="D23" i="22"/>
  <c r="C23" i="22"/>
  <c r="AQ22" i="22"/>
  <c r="AR22" i="22" s="1"/>
  <c r="AM22" i="22"/>
  <c r="AN22" i="22" s="1"/>
  <c r="AL22" i="22"/>
  <c r="AG22" i="22"/>
  <c r="AF22" i="22"/>
  <c r="AE22" i="22"/>
  <c r="AJ22" i="22" s="1"/>
  <c r="AK22" i="22" s="1"/>
  <c r="Y22" i="22"/>
  <c r="Z22" i="22" s="1"/>
  <c r="X22" i="22"/>
  <c r="AC22" i="22" s="1"/>
  <c r="AD22" i="22" s="1"/>
  <c r="R22" i="22"/>
  <c r="S22" i="22" s="1"/>
  <c r="Q22" i="22"/>
  <c r="V22" i="22" s="1"/>
  <c r="W22" i="22" s="1"/>
  <c r="K22" i="22"/>
  <c r="L22" i="22" s="1"/>
  <c r="J22" i="22"/>
  <c r="O22" i="22" s="1"/>
  <c r="P22" i="22" s="1"/>
  <c r="D22" i="22"/>
  <c r="C22" i="22"/>
  <c r="H22" i="22" s="1"/>
  <c r="I22" i="22" s="1"/>
  <c r="AQ21" i="22"/>
  <c r="AR21" i="22" s="1"/>
  <c r="AM21" i="22"/>
  <c r="AN21" i="22" s="1"/>
  <c r="AL21" i="22"/>
  <c r="AF21" i="22"/>
  <c r="AG21" i="22" s="1"/>
  <c r="AE21" i="22"/>
  <c r="AJ21" i="22" s="1"/>
  <c r="AK21" i="22" s="1"/>
  <c r="Y21" i="22"/>
  <c r="Z21" i="22" s="1"/>
  <c r="X21" i="22"/>
  <c r="AC21" i="22" s="1"/>
  <c r="AD21" i="22" s="1"/>
  <c r="S21" i="22"/>
  <c r="R21" i="22"/>
  <c r="Q21" i="22"/>
  <c r="V21" i="22" s="1"/>
  <c r="W21" i="22" s="1"/>
  <c r="K21" i="22"/>
  <c r="L21" i="22" s="1"/>
  <c r="J21" i="22"/>
  <c r="O21" i="22" s="1"/>
  <c r="P21" i="22" s="1"/>
  <c r="D21" i="22"/>
  <c r="C21" i="22"/>
  <c r="AQ20" i="22"/>
  <c r="AR20" i="22" s="1"/>
  <c r="AM20" i="22"/>
  <c r="AL20" i="22"/>
  <c r="AF20" i="22"/>
  <c r="AE20" i="22"/>
  <c r="AJ20" i="22" s="1"/>
  <c r="AK20" i="22" s="1"/>
  <c r="Y20" i="22"/>
  <c r="X20" i="22"/>
  <c r="AC20" i="22" s="1"/>
  <c r="AD20" i="22" s="1"/>
  <c r="S20" i="22"/>
  <c r="R20" i="22"/>
  <c r="Q20" i="22"/>
  <c r="V20" i="22" s="1"/>
  <c r="W20" i="22" s="1"/>
  <c r="L20" i="22"/>
  <c r="K20" i="22"/>
  <c r="J20" i="22"/>
  <c r="O20" i="22" s="1"/>
  <c r="P20" i="22" s="1"/>
  <c r="D20" i="22"/>
  <c r="C20" i="22"/>
  <c r="AQ19" i="22"/>
  <c r="AR19" i="22" s="1"/>
  <c r="AN19" i="22"/>
  <c r="AM19" i="22"/>
  <c r="AL19" i="22"/>
  <c r="AF19" i="22"/>
  <c r="AE19" i="22"/>
  <c r="AJ19" i="22" s="1"/>
  <c r="AK19" i="22" s="1"/>
  <c r="Y19" i="22"/>
  <c r="X19" i="22"/>
  <c r="AC19" i="22" s="1"/>
  <c r="AD19" i="22" s="1"/>
  <c r="S19" i="22"/>
  <c r="R19" i="22"/>
  <c r="Q19" i="22"/>
  <c r="V19" i="22" s="1"/>
  <c r="W19" i="22" s="1"/>
  <c r="L19" i="22"/>
  <c r="K19" i="22"/>
  <c r="J19" i="22"/>
  <c r="O19" i="22" s="1"/>
  <c r="P19" i="22" s="1"/>
  <c r="D19" i="22"/>
  <c r="C19" i="22"/>
  <c r="AQ18" i="22"/>
  <c r="AR18" i="22" s="1"/>
  <c r="AN18" i="22"/>
  <c r="AM18" i="22"/>
  <c r="AL18" i="22"/>
  <c r="AF18" i="22"/>
  <c r="AE18" i="22"/>
  <c r="AJ18" i="22" s="1"/>
  <c r="AK18" i="22" s="1"/>
  <c r="Y18" i="22"/>
  <c r="X18" i="22"/>
  <c r="AC18" i="22" s="1"/>
  <c r="AD18" i="22" s="1"/>
  <c r="S18" i="22"/>
  <c r="R18" i="22"/>
  <c r="Q18" i="22"/>
  <c r="V18" i="22" s="1"/>
  <c r="W18" i="22" s="1"/>
  <c r="L18" i="22"/>
  <c r="K18" i="22"/>
  <c r="J18" i="22"/>
  <c r="O18" i="22" s="1"/>
  <c r="P18" i="22" s="1"/>
  <c r="D18" i="22"/>
  <c r="C18" i="22"/>
  <c r="AQ17" i="22"/>
  <c r="AR17" i="22" s="1"/>
  <c r="AN17" i="22"/>
  <c r="AM17" i="22"/>
  <c r="AL17" i="22"/>
  <c r="AF17" i="22"/>
  <c r="AE17" i="22"/>
  <c r="AJ17" i="22" s="1"/>
  <c r="AK17" i="22" s="1"/>
  <c r="Y17" i="22"/>
  <c r="X17" i="22"/>
  <c r="AC17" i="22" s="1"/>
  <c r="AD17" i="22" s="1"/>
  <c r="S17" i="22"/>
  <c r="R17" i="22"/>
  <c r="Q17" i="22"/>
  <c r="V17" i="22" s="1"/>
  <c r="W17" i="22" s="1"/>
  <c r="L17" i="22"/>
  <c r="K17" i="22"/>
  <c r="J17" i="22"/>
  <c r="O17" i="22" s="1"/>
  <c r="P17" i="22" s="1"/>
  <c r="D17" i="22"/>
  <c r="C17" i="22"/>
  <c r="AQ16" i="22"/>
  <c r="AR16" i="22" s="1"/>
  <c r="AN16" i="22"/>
  <c r="AM16" i="22"/>
  <c r="AL16" i="22"/>
  <c r="AF16" i="22"/>
  <c r="AE16" i="22"/>
  <c r="AJ16" i="22" s="1"/>
  <c r="AK16" i="22" s="1"/>
  <c r="Y16" i="22"/>
  <c r="X16" i="22"/>
  <c r="AC16" i="22" s="1"/>
  <c r="AD16" i="22" s="1"/>
  <c r="S16" i="22"/>
  <c r="R16" i="22"/>
  <c r="Q16" i="22"/>
  <c r="V16" i="22" s="1"/>
  <c r="W16" i="22" s="1"/>
  <c r="K16" i="22"/>
  <c r="L16" i="22" s="1"/>
  <c r="J16" i="22"/>
  <c r="O16" i="22" s="1"/>
  <c r="P16" i="22" s="1"/>
  <c r="D16" i="22"/>
  <c r="C16" i="22"/>
  <c r="AQ15" i="22"/>
  <c r="AR15" i="22" s="1"/>
  <c r="AN15" i="22"/>
  <c r="AM15" i="22"/>
  <c r="AL15" i="22"/>
  <c r="AG15" i="22"/>
  <c r="AF15" i="22"/>
  <c r="AE15" i="22"/>
  <c r="AJ15" i="22" s="1"/>
  <c r="AK15" i="22" s="1"/>
  <c r="Y15" i="22"/>
  <c r="X15" i="22"/>
  <c r="AC15" i="22" s="1"/>
  <c r="AD15" i="22" s="1"/>
  <c r="S15" i="22"/>
  <c r="R15" i="22"/>
  <c r="Q15" i="22"/>
  <c r="V15" i="22" s="1"/>
  <c r="W15" i="22" s="1"/>
  <c r="L15" i="22"/>
  <c r="K15" i="22"/>
  <c r="J15" i="22"/>
  <c r="O15" i="22" s="1"/>
  <c r="P15" i="22" s="1"/>
  <c r="D15" i="22"/>
  <c r="C15" i="22"/>
  <c r="AQ14" i="22"/>
  <c r="AR14" i="22" s="1"/>
  <c r="AN14" i="22"/>
  <c r="AM14" i="22"/>
  <c r="AL14" i="22"/>
  <c r="AF14" i="22"/>
  <c r="AG14" i="22" s="1"/>
  <c r="AE14" i="22"/>
  <c r="AJ14" i="22" s="1"/>
  <c r="AK14" i="22" s="1"/>
  <c r="Z14" i="22"/>
  <c r="Y14" i="22"/>
  <c r="X14" i="22"/>
  <c r="AC14" i="22" s="1"/>
  <c r="AD14" i="22" s="1"/>
  <c r="S14" i="22"/>
  <c r="R14" i="22"/>
  <c r="Q14" i="22"/>
  <c r="V14" i="22" s="1"/>
  <c r="W14" i="22" s="1"/>
  <c r="L14" i="22"/>
  <c r="K14" i="22"/>
  <c r="J14" i="22"/>
  <c r="O14" i="22" s="1"/>
  <c r="P14" i="22" s="1"/>
  <c r="D14" i="22"/>
  <c r="C14" i="22"/>
  <c r="AM13" i="22"/>
  <c r="AN13" i="22" s="1"/>
  <c r="AL13" i="22"/>
  <c r="AQ13" i="22" s="1"/>
  <c r="AR13" i="22" s="1"/>
  <c r="AF13" i="22"/>
  <c r="AE13" i="22"/>
  <c r="AJ13" i="22" s="1"/>
  <c r="AK13" i="22" s="1"/>
  <c r="Z13" i="22"/>
  <c r="Y13" i="22"/>
  <c r="X13" i="22"/>
  <c r="AC13" i="22" s="1"/>
  <c r="AD13" i="22" s="1"/>
  <c r="R13" i="22"/>
  <c r="Q13" i="22"/>
  <c r="V13" i="22" s="1"/>
  <c r="W13" i="22" s="1"/>
  <c r="K13" i="22"/>
  <c r="J13" i="22"/>
  <c r="O13" i="22" s="1"/>
  <c r="P13" i="22" s="1"/>
  <c r="D13" i="22"/>
  <c r="C13" i="22"/>
  <c r="H13" i="22" s="1"/>
  <c r="I13" i="22" s="1"/>
  <c r="AQ12" i="22"/>
  <c r="AR12" i="22" s="1"/>
  <c r="AM12" i="22"/>
  <c r="AL12" i="22"/>
  <c r="AG12" i="22"/>
  <c r="AF12" i="22"/>
  <c r="AE12" i="22"/>
  <c r="AJ12" i="22" s="1"/>
  <c r="AK12" i="22" s="1"/>
  <c r="Z12" i="22"/>
  <c r="Y12" i="22"/>
  <c r="X12" i="22"/>
  <c r="AC12" i="22" s="1"/>
  <c r="AD12" i="22" s="1"/>
  <c r="R12" i="22"/>
  <c r="Q12" i="22"/>
  <c r="V12" i="22" s="1"/>
  <c r="W12" i="22" s="1"/>
  <c r="K12" i="22"/>
  <c r="J12" i="22"/>
  <c r="O12" i="22" s="1"/>
  <c r="P12" i="22" s="1"/>
  <c r="D12" i="22"/>
  <c r="C12" i="22"/>
  <c r="AR11" i="22"/>
  <c r="AM11" i="22"/>
  <c r="AL11" i="22"/>
  <c r="AQ11" i="22" s="1"/>
  <c r="AF11" i="22"/>
  <c r="AE11" i="22"/>
  <c r="AJ11" i="22" s="1"/>
  <c r="AK11" i="22" s="1"/>
  <c r="Z11" i="22"/>
  <c r="Y11" i="22"/>
  <c r="X11" i="22"/>
  <c r="AC11" i="22" s="1"/>
  <c r="AD11" i="22" s="1"/>
  <c r="R11" i="22"/>
  <c r="Q11" i="22"/>
  <c r="V11" i="22" s="1"/>
  <c r="W11" i="22" s="1"/>
  <c r="K11" i="22"/>
  <c r="L11" i="22" s="1"/>
  <c r="J11" i="22"/>
  <c r="O11" i="22" s="1"/>
  <c r="P11" i="22" s="1"/>
  <c r="D11" i="22"/>
  <c r="C11" i="22"/>
  <c r="H11" i="22" s="1"/>
  <c r="AR10" i="22"/>
  <c r="AM10" i="22"/>
  <c r="AN10" i="22" s="1"/>
  <c r="AL10" i="22"/>
  <c r="AQ10" i="22" s="1"/>
  <c r="AF10" i="22"/>
  <c r="AG10" i="22" s="1"/>
  <c r="Y10" i="22"/>
  <c r="Z10" i="22" s="1"/>
  <c r="R10" i="22"/>
  <c r="K10" i="22"/>
  <c r="L8" i="22" s="1"/>
  <c r="D10" i="22"/>
  <c r="C10" i="22"/>
  <c r="H10" i="22" s="1"/>
  <c r="I10" i="22" s="1"/>
  <c r="AQ9" i="22"/>
  <c r="AR9" i="22" s="1"/>
  <c r="AM9" i="22"/>
  <c r="AN9" i="22" s="1"/>
  <c r="AL9" i="22"/>
  <c r="AF9" i="22"/>
  <c r="AE9" i="22"/>
  <c r="AJ9" i="22" s="1"/>
  <c r="AK9" i="22" s="1"/>
  <c r="Y9" i="22"/>
  <c r="X9" i="22"/>
  <c r="AC9" i="22" s="1"/>
  <c r="AD9" i="22" s="1"/>
  <c r="R9" i="22"/>
  <c r="Q9" i="22"/>
  <c r="V9" i="22" s="1"/>
  <c r="W9" i="22" s="1"/>
  <c r="K9" i="22"/>
  <c r="J9" i="22"/>
  <c r="O9" i="22" s="1"/>
  <c r="P9" i="22" s="1"/>
  <c r="D9" i="22"/>
  <c r="AQ8" i="22"/>
  <c r="AR8" i="22" s="1"/>
  <c r="AN8" i="22"/>
  <c r="AM8" i="22"/>
  <c r="AL8" i="22"/>
  <c r="AF8" i="22"/>
  <c r="AE8" i="22"/>
  <c r="AJ8" i="22" s="1"/>
  <c r="AK8" i="22" s="1"/>
  <c r="Y8" i="22"/>
  <c r="R8" i="22"/>
  <c r="K8" i="22"/>
  <c r="J8" i="22"/>
  <c r="O8" i="22" s="1"/>
  <c r="P8" i="22" s="1"/>
  <c r="D8" i="22"/>
  <c r="CJ7" i="22"/>
  <c r="CJ8" i="22" s="1"/>
  <c r="CJ9" i="22" s="1"/>
  <c r="CJ10" i="22" s="1"/>
  <c r="CJ11" i="22" s="1"/>
  <c r="CJ12" i="22" s="1"/>
  <c r="CJ13" i="22" s="1"/>
  <c r="CJ14" i="22" s="1"/>
  <c r="BX7" i="22"/>
  <c r="BX8" i="22" s="1"/>
  <c r="BX9" i="22" s="1"/>
  <c r="BX10" i="22" s="1"/>
  <c r="BX11" i="22" s="1"/>
  <c r="BX12" i="22" s="1"/>
  <c r="AQ7" i="22"/>
  <c r="AR7" i="22" s="1"/>
  <c r="AM7" i="22"/>
  <c r="AL7" i="22"/>
  <c r="AF7" i="22"/>
  <c r="AE7" i="22"/>
  <c r="AJ7" i="22" s="1"/>
  <c r="AK7" i="22" s="1"/>
  <c r="Y7" i="22"/>
  <c r="S7" i="22"/>
  <c r="R7" i="22"/>
  <c r="Q7" i="22"/>
  <c r="V7" i="22" s="1"/>
  <c r="W7" i="22" s="1"/>
  <c r="K7" i="22"/>
  <c r="D7" i="22"/>
  <c r="CJ6" i="22"/>
  <c r="CG6" i="22"/>
  <c r="CG7" i="22" s="1"/>
  <c r="CG8" i="22" s="1"/>
  <c r="CG9" i="22" s="1"/>
  <c r="CG10" i="22" s="1"/>
  <c r="CG11" i="22" s="1"/>
  <c r="CG12" i="22" s="1"/>
  <c r="CG13" i="22" s="1"/>
  <c r="CG14" i="22" s="1"/>
  <c r="CF6" i="22"/>
  <c r="CF7" i="22" s="1"/>
  <c r="CF8" i="22" s="1"/>
  <c r="CF9" i="22" s="1"/>
  <c r="CF10" i="22" s="1"/>
  <c r="CF11" i="22" s="1"/>
  <c r="CF12" i="22" s="1"/>
  <c r="CF13" i="22" s="1"/>
  <c r="CF14" i="22" s="1"/>
  <c r="CC6" i="22"/>
  <c r="CC7" i="22" s="1"/>
  <c r="CC8" i="22" s="1"/>
  <c r="CC9" i="22" s="1"/>
  <c r="CC10" i="22" s="1"/>
  <c r="CC11" i="22" s="1"/>
  <c r="CC12" i="22" s="1"/>
  <c r="CC13" i="22" s="1"/>
  <c r="CB6" i="22"/>
  <c r="CB7" i="22" s="1"/>
  <c r="CB8" i="22" s="1"/>
  <c r="CB9" i="22" s="1"/>
  <c r="CB10" i="22" s="1"/>
  <c r="CB11" i="22" s="1"/>
  <c r="CB12" i="22" s="1"/>
  <c r="CB13" i="22" s="1"/>
  <c r="BY6" i="22"/>
  <c r="BY7" i="22" s="1"/>
  <c r="BY8" i="22" s="1"/>
  <c r="BY9" i="22" s="1"/>
  <c r="BY10" i="22" s="1"/>
  <c r="BY11" i="22" s="1"/>
  <c r="BY12" i="22" s="1"/>
  <c r="BX6" i="22"/>
  <c r="BU6" i="22"/>
  <c r="BU7" i="22" s="1"/>
  <c r="BU8" i="22" s="1"/>
  <c r="BU9" i="22" s="1"/>
  <c r="BU10" i="22" s="1"/>
  <c r="BU11" i="22" s="1"/>
  <c r="BT6" i="22"/>
  <c r="BT7" i="22" s="1"/>
  <c r="BT8" i="22" s="1"/>
  <c r="BT9" i="22" s="1"/>
  <c r="BT10" i="22" s="1"/>
  <c r="BT11" i="22" s="1"/>
  <c r="BQ6" i="22"/>
  <c r="BQ7" i="22" s="1"/>
  <c r="BQ8" i="22" s="1"/>
  <c r="BQ9" i="22" s="1"/>
  <c r="BQ10" i="22" s="1"/>
  <c r="BQ11" i="22" s="1"/>
  <c r="BP6" i="22"/>
  <c r="BP7" i="22" s="1"/>
  <c r="BP8" i="22" s="1"/>
  <c r="BP9" i="22" s="1"/>
  <c r="BP10" i="22" s="1"/>
  <c r="BM6" i="22"/>
  <c r="BM7" i="22" s="1"/>
  <c r="BM8" i="22" s="1"/>
  <c r="BM9" i="22" s="1"/>
  <c r="BM10" i="22" s="1"/>
  <c r="BL6" i="22"/>
  <c r="BL7" i="22" s="1"/>
  <c r="BL8" i="22" s="1"/>
  <c r="BL9" i="22" s="1"/>
  <c r="BL10" i="22" s="1"/>
  <c r="BI6" i="22"/>
  <c r="BI7" i="22" s="1"/>
  <c r="BI8" i="22" s="1"/>
  <c r="BI9" i="22" s="1"/>
  <c r="BH6" i="22"/>
  <c r="BH7" i="22" s="1"/>
  <c r="BH8" i="22" s="1"/>
  <c r="BH9" i="22" s="1"/>
  <c r="BE6" i="22"/>
  <c r="BE7" i="22" s="1"/>
  <c r="BE8" i="22" s="1"/>
  <c r="BD6" i="22"/>
  <c r="BD7" i="22" s="1"/>
  <c r="BD8" i="22" s="1"/>
  <c r="BA6" i="22"/>
  <c r="BA7" i="22" s="1"/>
  <c r="AZ6" i="22"/>
  <c r="AY6" i="22"/>
  <c r="AM6" i="22"/>
  <c r="AN6" i="22" s="1"/>
  <c r="AL6" i="22"/>
  <c r="AQ6" i="22" s="1"/>
  <c r="AR6" i="22" s="1"/>
  <c r="AF6" i="22"/>
  <c r="AG6" i="22" s="1"/>
  <c r="Y6" i="22"/>
  <c r="R6" i="22"/>
  <c r="K6" i="22"/>
  <c r="D6" i="22"/>
  <c r="CJ5" i="22"/>
  <c r="CI5" i="22"/>
  <c r="CI6" i="22" s="1"/>
  <c r="CI7" i="22" s="1"/>
  <c r="CI8" i="22" s="1"/>
  <c r="CI9" i="22" s="1"/>
  <c r="CI10" i="22" s="1"/>
  <c r="CI11" i="22" s="1"/>
  <c r="CI12" i="22" s="1"/>
  <c r="CI13" i="22" s="1"/>
  <c r="CI14" i="22" s="1"/>
  <c r="CH5" i="22"/>
  <c r="CH6" i="22" s="1"/>
  <c r="CH7" i="22" s="1"/>
  <c r="CH8" i="22" s="1"/>
  <c r="CH9" i="22" s="1"/>
  <c r="CH10" i="22" s="1"/>
  <c r="CH11" i="22" s="1"/>
  <c r="CH12" i="22" s="1"/>
  <c r="CH13" i="22" s="1"/>
  <c r="CH14" i="22" s="1"/>
  <c r="CG5" i="22"/>
  <c r="CF5" i="22"/>
  <c r="CE5" i="22"/>
  <c r="CE6" i="22" s="1"/>
  <c r="CE7" i="22" s="1"/>
  <c r="CE8" i="22" s="1"/>
  <c r="CE9" i="22" s="1"/>
  <c r="CE10" i="22" s="1"/>
  <c r="CE11" i="22" s="1"/>
  <c r="CE12" i="22" s="1"/>
  <c r="CE13" i="22" s="1"/>
  <c r="CD5" i="22"/>
  <c r="CD6" i="22" s="1"/>
  <c r="CD7" i="22" s="1"/>
  <c r="CD8" i="22" s="1"/>
  <c r="CD9" i="22" s="1"/>
  <c r="CD10" i="22" s="1"/>
  <c r="CD11" i="22" s="1"/>
  <c r="CD12" i="22" s="1"/>
  <c r="CD13" i="22" s="1"/>
  <c r="CC5" i="22"/>
  <c r="CB5" i="22"/>
  <c r="CA5" i="22"/>
  <c r="CA6" i="22" s="1"/>
  <c r="CA7" i="22" s="1"/>
  <c r="CA8" i="22" s="1"/>
  <c r="CA9" i="22" s="1"/>
  <c r="CA10" i="22" s="1"/>
  <c r="CA11" i="22" s="1"/>
  <c r="CA12" i="22" s="1"/>
  <c r="CA13" i="22" s="1"/>
  <c r="BZ5" i="22"/>
  <c r="BZ6" i="22" s="1"/>
  <c r="BZ7" i="22" s="1"/>
  <c r="BZ8" i="22" s="1"/>
  <c r="BZ9" i="22" s="1"/>
  <c r="BZ10" i="22" s="1"/>
  <c r="BZ11" i="22" s="1"/>
  <c r="BZ12" i="22" s="1"/>
  <c r="BY5" i="22"/>
  <c r="BX5" i="22"/>
  <c r="BW5" i="22"/>
  <c r="BW6" i="22" s="1"/>
  <c r="BW7" i="22" s="1"/>
  <c r="BW8" i="22" s="1"/>
  <c r="BW9" i="22" s="1"/>
  <c r="BW10" i="22" s="1"/>
  <c r="BW11" i="22" s="1"/>
  <c r="BW12" i="22" s="1"/>
  <c r="BV5" i="22"/>
  <c r="BV6" i="22" s="1"/>
  <c r="BV7" i="22" s="1"/>
  <c r="BV8" i="22" s="1"/>
  <c r="BV9" i="22" s="1"/>
  <c r="BV10" i="22" s="1"/>
  <c r="BV11" i="22" s="1"/>
  <c r="BV12" i="22" s="1"/>
  <c r="BU5" i="22"/>
  <c r="BT5" i="22"/>
  <c r="BS5" i="22"/>
  <c r="BS6" i="22" s="1"/>
  <c r="BS7" i="22" s="1"/>
  <c r="BS8" i="22" s="1"/>
  <c r="BS9" i="22" s="1"/>
  <c r="BS10" i="22" s="1"/>
  <c r="BS11" i="22" s="1"/>
  <c r="BR5" i="22"/>
  <c r="BR6" i="22" s="1"/>
  <c r="BR7" i="22" s="1"/>
  <c r="BR8" i="22" s="1"/>
  <c r="BR9" i="22" s="1"/>
  <c r="BR10" i="22" s="1"/>
  <c r="BR11" i="22" s="1"/>
  <c r="BQ5" i="22"/>
  <c r="BP5" i="22"/>
  <c r="BO5" i="22"/>
  <c r="BO6" i="22" s="1"/>
  <c r="BO7" i="22" s="1"/>
  <c r="BO8" i="22" s="1"/>
  <c r="BO9" i="22" s="1"/>
  <c r="BO10" i="22" s="1"/>
  <c r="BN5" i="22"/>
  <c r="BN6" i="22" s="1"/>
  <c r="BN7" i="22" s="1"/>
  <c r="BN8" i="22" s="1"/>
  <c r="BN9" i="22" s="1"/>
  <c r="BN10" i="22" s="1"/>
  <c r="BM5" i="22"/>
  <c r="BL5" i="22"/>
  <c r="BK5" i="22"/>
  <c r="BK6" i="22" s="1"/>
  <c r="BK7" i="22" s="1"/>
  <c r="BK8" i="22" s="1"/>
  <c r="BK9" i="22" s="1"/>
  <c r="BJ5" i="22"/>
  <c r="BJ6" i="22" s="1"/>
  <c r="BJ7" i="22" s="1"/>
  <c r="BJ8" i="22" s="1"/>
  <c r="BJ9" i="22" s="1"/>
  <c r="BI5" i="22"/>
  <c r="BH5" i="22"/>
  <c r="BG5" i="22"/>
  <c r="BG6" i="22" s="1"/>
  <c r="BG7" i="22" s="1"/>
  <c r="BG8" i="22" s="1"/>
  <c r="BG9" i="22" s="1"/>
  <c r="BF5" i="22"/>
  <c r="BF6" i="22" s="1"/>
  <c r="BF7" i="22" s="1"/>
  <c r="BF8" i="22" s="1"/>
  <c r="BF9" i="22" s="1"/>
  <c r="BE5" i="22"/>
  <c r="BD5" i="22"/>
  <c r="BC5" i="22"/>
  <c r="BC6" i="22" s="1"/>
  <c r="BC7" i="22" s="1"/>
  <c r="BC8" i="22" s="1"/>
  <c r="BB5" i="22"/>
  <c r="BB6" i="22" s="1"/>
  <c r="BB7" i="22" s="1"/>
  <c r="BA5" i="22"/>
  <c r="AM5" i="22"/>
  <c r="AN5" i="22" s="1"/>
  <c r="AL5" i="22"/>
  <c r="AQ5" i="22" s="1"/>
  <c r="AR5" i="22" s="1"/>
  <c r="AF5" i="22"/>
  <c r="Y5" i="22"/>
  <c r="R5" i="22"/>
  <c r="K5" i="22"/>
  <c r="D5" i="22"/>
  <c r="AM4" i="22"/>
  <c r="AN45" i="22" s="1"/>
  <c r="AL4" i="22"/>
  <c r="AQ4" i="22" s="1"/>
  <c r="AR4" i="22" s="1"/>
  <c r="AF4" i="22"/>
  <c r="Y4" i="22"/>
  <c r="R4" i="22"/>
  <c r="K4" i="22"/>
  <c r="D4" i="22"/>
  <c r="H54" i="21"/>
  <c r="G54" i="21" s="1"/>
  <c r="AN46" i="21"/>
  <c r="AR43" i="21"/>
  <c r="AN43" i="21"/>
  <c r="AM43" i="21"/>
  <c r="AL43" i="21"/>
  <c r="AQ43" i="21" s="1"/>
  <c r="AF43" i="21"/>
  <c r="AG43" i="21" s="1"/>
  <c r="AE43" i="21"/>
  <c r="AJ43" i="21" s="1"/>
  <c r="AK43" i="21" s="1"/>
  <c r="Z43" i="21"/>
  <c r="Y43" i="21"/>
  <c r="X43" i="21"/>
  <c r="AC43" i="21" s="1"/>
  <c r="AD43" i="21" s="1"/>
  <c r="S43" i="21"/>
  <c r="R43" i="21"/>
  <c r="Q43" i="21"/>
  <c r="V43" i="21" s="1"/>
  <c r="W43" i="21" s="1"/>
  <c r="L43" i="21"/>
  <c r="K43" i="21"/>
  <c r="J43" i="21"/>
  <c r="O43" i="21" s="1"/>
  <c r="P43" i="21" s="1"/>
  <c r="D43" i="21"/>
  <c r="C43" i="21"/>
  <c r="H43" i="21" s="1"/>
  <c r="AN42" i="21"/>
  <c r="AM42" i="21"/>
  <c r="AL42" i="21"/>
  <c r="AQ42" i="21" s="1"/>
  <c r="AR42" i="21" s="1"/>
  <c r="AF42" i="21"/>
  <c r="AG42" i="21" s="1"/>
  <c r="AE42" i="21"/>
  <c r="AJ42" i="21" s="1"/>
  <c r="AK42" i="21" s="1"/>
  <c r="Z42" i="21"/>
  <c r="Y42" i="21"/>
  <c r="X42" i="21"/>
  <c r="AC42" i="21" s="1"/>
  <c r="AD42" i="21" s="1"/>
  <c r="S42" i="21"/>
  <c r="R42" i="21"/>
  <c r="Q42" i="21"/>
  <c r="V42" i="21" s="1"/>
  <c r="W42" i="21" s="1"/>
  <c r="L42" i="21"/>
  <c r="K42" i="21"/>
  <c r="J42" i="21"/>
  <c r="O42" i="21" s="1"/>
  <c r="P42" i="21" s="1"/>
  <c r="D42" i="21"/>
  <c r="C42" i="21"/>
  <c r="H42" i="21" s="1"/>
  <c r="AR41" i="21"/>
  <c r="AN41" i="21"/>
  <c r="AM41" i="21"/>
  <c r="AL41" i="21"/>
  <c r="AQ41" i="21" s="1"/>
  <c r="AF41" i="21"/>
  <c r="AE41" i="21"/>
  <c r="AJ41" i="21" s="1"/>
  <c r="AK41" i="21" s="1"/>
  <c r="Z41" i="21"/>
  <c r="Y41" i="21"/>
  <c r="X41" i="21"/>
  <c r="AC41" i="21" s="1"/>
  <c r="AD41" i="21" s="1"/>
  <c r="S41" i="21"/>
  <c r="R41" i="21"/>
  <c r="Q41" i="21"/>
  <c r="V41" i="21" s="1"/>
  <c r="W41" i="21" s="1"/>
  <c r="L41" i="21"/>
  <c r="K41" i="21"/>
  <c r="J41" i="21"/>
  <c r="O41" i="21" s="1"/>
  <c r="P41" i="21" s="1"/>
  <c r="D41" i="21"/>
  <c r="C41" i="21"/>
  <c r="H41" i="21" s="1"/>
  <c r="AN40" i="21"/>
  <c r="AM40" i="21"/>
  <c r="AL40" i="21"/>
  <c r="AQ40" i="21" s="1"/>
  <c r="AR40" i="21" s="1"/>
  <c r="AF40" i="21"/>
  <c r="AG40" i="21" s="1"/>
  <c r="AE40" i="21"/>
  <c r="AJ40" i="21" s="1"/>
  <c r="AK40" i="21" s="1"/>
  <c r="Z40" i="21"/>
  <c r="Y40" i="21"/>
  <c r="X40" i="21"/>
  <c r="AC40" i="21" s="1"/>
  <c r="AD40" i="21" s="1"/>
  <c r="V40" i="21"/>
  <c r="W40" i="21" s="1"/>
  <c r="S40" i="21"/>
  <c r="R40" i="21"/>
  <c r="Q40" i="21"/>
  <c r="L40" i="21"/>
  <c r="K40" i="21"/>
  <c r="J40" i="21"/>
  <c r="O40" i="21" s="1"/>
  <c r="P40" i="21" s="1"/>
  <c r="D40" i="21"/>
  <c r="C40" i="21"/>
  <c r="H40" i="21" s="1"/>
  <c r="AR39" i="21"/>
  <c r="AN39" i="21"/>
  <c r="AM39" i="21"/>
  <c r="AL39" i="21"/>
  <c r="AQ39" i="21" s="1"/>
  <c r="AF39" i="21"/>
  <c r="AG39" i="21" s="1"/>
  <c r="AE39" i="21"/>
  <c r="AJ39" i="21" s="1"/>
  <c r="AK39" i="21" s="1"/>
  <c r="Z39" i="21"/>
  <c r="Y39" i="21"/>
  <c r="X39" i="21"/>
  <c r="AC39" i="21" s="1"/>
  <c r="AD39" i="21" s="1"/>
  <c r="V39" i="21"/>
  <c r="W39" i="21" s="1"/>
  <c r="S39" i="21"/>
  <c r="R39" i="21"/>
  <c r="Q39" i="21"/>
  <c r="L39" i="21"/>
  <c r="K39" i="21"/>
  <c r="J39" i="21"/>
  <c r="O39" i="21" s="1"/>
  <c r="P39" i="21" s="1"/>
  <c r="D39" i="21"/>
  <c r="C39" i="21"/>
  <c r="H39" i="21" s="1"/>
  <c r="AR38" i="21"/>
  <c r="AN38" i="21"/>
  <c r="AM38" i="21"/>
  <c r="AL38" i="21"/>
  <c r="AQ38" i="21" s="1"/>
  <c r="AF38" i="21"/>
  <c r="AE38" i="21"/>
  <c r="AJ38" i="21" s="1"/>
  <c r="AK38" i="21" s="1"/>
  <c r="Z38" i="21"/>
  <c r="Y38" i="21"/>
  <c r="X38" i="21"/>
  <c r="AC38" i="21" s="1"/>
  <c r="AD38" i="21" s="1"/>
  <c r="V38" i="21"/>
  <c r="W38" i="21" s="1"/>
  <c r="S38" i="21"/>
  <c r="R38" i="21"/>
  <c r="Q38" i="21"/>
  <c r="L38" i="21"/>
  <c r="K38" i="21"/>
  <c r="J38" i="21"/>
  <c r="O38" i="21" s="1"/>
  <c r="P38" i="21" s="1"/>
  <c r="D38" i="21"/>
  <c r="C38" i="21"/>
  <c r="H38" i="21" s="1"/>
  <c r="AN37" i="21"/>
  <c r="AM37" i="21"/>
  <c r="AL37" i="21"/>
  <c r="AQ37" i="21" s="1"/>
  <c r="AR37" i="21" s="1"/>
  <c r="AF37" i="21"/>
  <c r="AE37" i="21"/>
  <c r="AJ37" i="21" s="1"/>
  <c r="AK37" i="21" s="1"/>
  <c r="Z37" i="21"/>
  <c r="Y37" i="21"/>
  <c r="X37" i="21"/>
  <c r="AC37" i="21" s="1"/>
  <c r="AD37" i="21" s="1"/>
  <c r="S37" i="21"/>
  <c r="R37" i="21"/>
  <c r="Q37" i="21"/>
  <c r="V37" i="21" s="1"/>
  <c r="W37" i="21" s="1"/>
  <c r="L37" i="21"/>
  <c r="K37" i="21"/>
  <c r="J37" i="21"/>
  <c r="O37" i="21" s="1"/>
  <c r="P37" i="21" s="1"/>
  <c r="D37" i="21"/>
  <c r="C37" i="21"/>
  <c r="H37" i="21" s="1"/>
  <c r="AN36" i="21"/>
  <c r="AM36" i="21"/>
  <c r="AL36" i="21"/>
  <c r="AQ36" i="21" s="1"/>
  <c r="AR36" i="21" s="1"/>
  <c r="AF36" i="21"/>
  <c r="AG36" i="21" s="1"/>
  <c r="AE36" i="21"/>
  <c r="AJ36" i="21" s="1"/>
  <c r="AK36" i="21" s="1"/>
  <c r="Z36" i="21"/>
  <c r="Y36" i="21"/>
  <c r="X36" i="21"/>
  <c r="AC36" i="21" s="1"/>
  <c r="AD36" i="21" s="1"/>
  <c r="S36" i="21"/>
  <c r="R36" i="21"/>
  <c r="Q36" i="21"/>
  <c r="V36" i="21" s="1"/>
  <c r="W36" i="21" s="1"/>
  <c r="L36" i="21"/>
  <c r="K36" i="21"/>
  <c r="J36" i="21"/>
  <c r="O36" i="21" s="1"/>
  <c r="P36" i="21" s="1"/>
  <c r="D36" i="21"/>
  <c r="C36" i="21"/>
  <c r="H36" i="21" s="1"/>
  <c r="AN35" i="21"/>
  <c r="AM35" i="21"/>
  <c r="AL35" i="21"/>
  <c r="AQ35" i="21" s="1"/>
  <c r="AR35" i="21" s="1"/>
  <c r="AF35" i="21"/>
  <c r="AE35" i="21"/>
  <c r="AJ35" i="21" s="1"/>
  <c r="AK35" i="21" s="1"/>
  <c r="Y35" i="21"/>
  <c r="Z35" i="21" s="1"/>
  <c r="X35" i="21"/>
  <c r="AC35" i="21" s="1"/>
  <c r="AD35" i="21" s="1"/>
  <c r="R35" i="21"/>
  <c r="S35" i="21" s="1"/>
  <c r="Q35" i="21"/>
  <c r="V35" i="21" s="1"/>
  <c r="W35" i="21" s="1"/>
  <c r="L35" i="21"/>
  <c r="K35" i="21"/>
  <c r="J35" i="21"/>
  <c r="O35" i="21" s="1"/>
  <c r="P35" i="21" s="1"/>
  <c r="D35" i="21"/>
  <c r="C35" i="21"/>
  <c r="AQ34" i="21"/>
  <c r="AR34" i="21" s="1"/>
  <c r="AN34" i="21"/>
  <c r="AM34" i="21"/>
  <c r="AL34" i="21"/>
  <c r="AF34" i="21"/>
  <c r="AE34" i="21"/>
  <c r="AJ34" i="21" s="1"/>
  <c r="AK34" i="21" s="1"/>
  <c r="Z34" i="21"/>
  <c r="Y34" i="21"/>
  <c r="X34" i="21"/>
  <c r="AC34" i="21" s="1"/>
  <c r="AD34" i="21" s="1"/>
  <c r="S34" i="21"/>
  <c r="R34" i="21"/>
  <c r="Q34" i="21"/>
  <c r="V34" i="21" s="1"/>
  <c r="W34" i="21" s="1"/>
  <c r="L34" i="21"/>
  <c r="K34" i="21"/>
  <c r="J34" i="21"/>
  <c r="O34" i="21" s="1"/>
  <c r="P34" i="21" s="1"/>
  <c r="D34" i="21"/>
  <c r="C34" i="21"/>
  <c r="AQ33" i="21"/>
  <c r="AR33" i="21" s="1"/>
  <c r="AN33" i="21"/>
  <c r="AM33" i="21"/>
  <c r="AL33" i="21"/>
  <c r="AF33" i="21"/>
  <c r="AG33" i="21" s="1"/>
  <c r="AE33" i="21"/>
  <c r="AJ33" i="21" s="1"/>
  <c r="AK33" i="21" s="1"/>
  <c r="Z33" i="21"/>
  <c r="Y33" i="21"/>
  <c r="X33" i="21"/>
  <c r="AC33" i="21" s="1"/>
  <c r="AD33" i="21" s="1"/>
  <c r="S33" i="21"/>
  <c r="R33" i="21"/>
  <c r="Q33" i="21"/>
  <c r="V33" i="21" s="1"/>
  <c r="W33" i="21" s="1"/>
  <c r="L33" i="21"/>
  <c r="K33" i="21"/>
  <c r="J33" i="21"/>
  <c r="O33" i="21" s="1"/>
  <c r="P33" i="21" s="1"/>
  <c r="D33" i="21"/>
  <c r="C33" i="21"/>
  <c r="AQ32" i="21"/>
  <c r="AR32" i="21" s="1"/>
  <c r="AM32" i="21"/>
  <c r="AN32" i="21" s="1"/>
  <c r="AL32" i="21"/>
  <c r="AG32" i="21"/>
  <c r="AF32" i="21"/>
  <c r="AE32" i="21"/>
  <c r="AJ32" i="21" s="1"/>
  <c r="AK32" i="21" s="1"/>
  <c r="Y32" i="21"/>
  <c r="Z32" i="21" s="1"/>
  <c r="X32" i="21"/>
  <c r="R32" i="21"/>
  <c r="Q32" i="21"/>
  <c r="V32" i="21" s="1"/>
  <c r="W32" i="21" s="1"/>
  <c r="L32" i="21"/>
  <c r="K32" i="21"/>
  <c r="J32" i="21"/>
  <c r="O32" i="21" s="1"/>
  <c r="P32" i="21" s="1"/>
  <c r="D32" i="21"/>
  <c r="C32" i="21"/>
  <c r="H32" i="21" s="1"/>
  <c r="I32" i="21" s="1"/>
  <c r="AQ31" i="21"/>
  <c r="AR31" i="21" s="1"/>
  <c r="AM31" i="21"/>
  <c r="AN31" i="21" s="1"/>
  <c r="AL31" i="21"/>
  <c r="AG31" i="21"/>
  <c r="AF31" i="21"/>
  <c r="AE31" i="21"/>
  <c r="AJ31" i="21" s="1"/>
  <c r="AK31" i="21" s="1"/>
  <c r="Y31" i="21"/>
  <c r="Z31" i="21" s="1"/>
  <c r="X31" i="21"/>
  <c r="AC31" i="21" s="1"/>
  <c r="AD31" i="21" s="1"/>
  <c r="R31" i="21"/>
  <c r="S31" i="21" s="1"/>
  <c r="Q31" i="21"/>
  <c r="V31" i="21" s="1"/>
  <c r="W31" i="21" s="1"/>
  <c r="K31" i="21"/>
  <c r="L31" i="21" s="1"/>
  <c r="J31" i="21"/>
  <c r="O31" i="21" s="1"/>
  <c r="P31" i="21" s="1"/>
  <c r="D31" i="21"/>
  <c r="C31" i="21"/>
  <c r="AM30" i="21"/>
  <c r="AL30" i="21"/>
  <c r="AQ30" i="21" s="1"/>
  <c r="AR30" i="21" s="1"/>
  <c r="AG30" i="21"/>
  <c r="AF30" i="21"/>
  <c r="AE30" i="21"/>
  <c r="AJ30" i="21" s="1"/>
  <c r="AK30" i="21" s="1"/>
  <c r="Z30" i="21"/>
  <c r="Y30" i="21"/>
  <c r="X30" i="21"/>
  <c r="AC30" i="21" s="1"/>
  <c r="AD30" i="21" s="1"/>
  <c r="R30" i="21"/>
  <c r="Q30" i="21"/>
  <c r="V30" i="21" s="1"/>
  <c r="W30" i="21" s="1"/>
  <c r="K30" i="21"/>
  <c r="L30" i="21" s="1"/>
  <c r="J30" i="21"/>
  <c r="O30" i="21" s="1"/>
  <c r="P30" i="21" s="1"/>
  <c r="D30" i="21"/>
  <c r="C30" i="21"/>
  <c r="H30" i="21" s="1"/>
  <c r="I30" i="21" s="1"/>
  <c r="AQ29" i="21"/>
  <c r="AR29" i="21" s="1"/>
  <c r="AN29" i="21"/>
  <c r="AM29" i="21"/>
  <c r="AL29" i="21"/>
  <c r="AG29" i="21"/>
  <c r="AF29" i="21"/>
  <c r="AE29" i="21"/>
  <c r="AJ29" i="21" s="1"/>
  <c r="AK29" i="21" s="1"/>
  <c r="Y29" i="21"/>
  <c r="Z29" i="21" s="1"/>
  <c r="X29" i="21"/>
  <c r="AC29" i="21" s="1"/>
  <c r="AD29" i="21" s="1"/>
  <c r="S29" i="21"/>
  <c r="R29" i="21"/>
  <c r="Q29" i="21"/>
  <c r="V29" i="21" s="1"/>
  <c r="W29" i="21" s="1"/>
  <c r="L29" i="21"/>
  <c r="K29" i="21"/>
  <c r="J29" i="21"/>
  <c r="O29" i="21" s="1"/>
  <c r="P29" i="21" s="1"/>
  <c r="D29" i="21"/>
  <c r="C29" i="21"/>
  <c r="H29" i="21" s="1"/>
  <c r="AR28" i="21"/>
  <c r="AN28" i="21"/>
  <c r="AM28" i="21"/>
  <c r="AL28" i="21"/>
  <c r="AQ28" i="21" s="1"/>
  <c r="AG28" i="21"/>
  <c r="AF28" i="21"/>
  <c r="AE28" i="21"/>
  <c r="AJ28" i="21" s="1"/>
  <c r="AK28" i="21" s="1"/>
  <c r="Z28" i="21"/>
  <c r="Y28" i="21"/>
  <c r="X28" i="21"/>
  <c r="AC28" i="21" s="1"/>
  <c r="AD28" i="21" s="1"/>
  <c r="R28" i="21"/>
  <c r="S28" i="21" s="1"/>
  <c r="Q28" i="21"/>
  <c r="V28" i="21" s="1"/>
  <c r="W28" i="21" s="1"/>
  <c r="K28" i="21"/>
  <c r="L28" i="21" s="1"/>
  <c r="J28" i="21"/>
  <c r="O28" i="21" s="1"/>
  <c r="P28" i="21" s="1"/>
  <c r="D28" i="21"/>
  <c r="C28" i="21"/>
  <c r="H28" i="21" s="1"/>
  <c r="I28" i="21" s="1"/>
  <c r="AQ27" i="21"/>
  <c r="AR27" i="21" s="1"/>
  <c r="AN27" i="21"/>
  <c r="AM27" i="21"/>
  <c r="AL27" i="21"/>
  <c r="AF27" i="21"/>
  <c r="AG27" i="21" s="1"/>
  <c r="AE27" i="21"/>
  <c r="AJ27" i="21" s="1"/>
  <c r="AK27" i="21" s="1"/>
  <c r="Z27" i="21"/>
  <c r="Y27" i="21"/>
  <c r="X27" i="21"/>
  <c r="AC27" i="21" s="1"/>
  <c r="AD27" i="21" s="1"/>
  <c r="S27" i="21"/>
  <c r="R27" i="21"/>
  <c r="Q27" i="21"/>
  <c r="V27" i="21" s="1"/>
  <c r="W27" i="21" s="1"/>
  <c r="K27" i="21"/>
  <c r="J27" i="21"/>
  <c r="O27" i="21" s="1"/>
  <c r="P27" i="21" s="1"/>
  <c r="D27" i="21"/>
  <c r="C27" i="21"/>
  <c r="AR26" i="21"/>
  <c r="AN26" i="21"/>
  <c r="AM26" i="21"/>
  <c r="AL26" i="21"/>
  <c r="AQ26" i="21" s="1"/>
  <c r="AJ26" i="21"/>
  <c r="AK26" i="21" s="1"/>
  <c r="AG26" i="21"/>
  <c r="AF26" i="21"/>
  <c r="AE26" i="21"/>
  <c r="Z26" i="21"/>
  <c r="Y26" i="21"/>
  <c r="X26" i="21"/>
  <c r="AC26" i="21" s="1"/>
  <c r="AD26" i="21" s="1"/>
  <c r="R26" i="21"/>
  <c r="Q26" i="21"/>
  <c r="V26" i="21" s="1"/>
  <c r="W26" i="21" s="1"/>
  <c r="P26" i="21"/>
  <c r="L26" i="21"/>
  <c r="K26" i="21"/>
  <c r="J26" i="21"/>
  <c r="O26" i="21" s="1"/>
  <c r="D26" i="21"/>
  <c r="C26" i="21"/>
  <c r="H26" i="21" s="1"/>
  <c r="I26" i="21" s="1"/>
  <c r="AQ25" i="21"/>
  <c r="AR25" i="21" s="1"/>
  <c r="AN25" i="21"/>
  <c r="AM25" i="21"/>
  <c r="AL25" i="21"/>
  <c r="AF25" i="21"/>
  <c r="AG25" i="21" s="1"/>
  <c r="AE25" i="21"/>
  <c r="AJ25" i="21" s="1"/>
  <c r="AK25" i="21" s="1"/>
  <c r="Z25" i="21"/>
  <c r="Y25" i="21"/>
  <c r="X25" i="21"/>
  <c r="AC25" i="21" s="1"/>
  <c r="AD25" i="21" s="1"/>
  <c r="S25" i="21"/>
  <c r="R25" i="21"/>
  <c r="Q25" i="21"/>
  <c r="V25" i="21" s="1"/>
  <c r="W25" i="21" s="1"/>
  <c r="L25" i="21"/>
  <c r="K25" i="21"/>
  <c r="J25" i="21"/>
  <c r="O25" i="21" s="1"/>
  <c r="P25" i="21" s="1"/>
  <c r="D25" i="21"/>
  <c r="C25" i="21"/>
  <c r="AM24" i="21"/>
  <c r="AN24" i="21" s="1"/>
  <c r="AL24" i="21"/>
  <c r="AQ24" i="21" s="1"/>
  <c r="AR24" i="21" s="1"/>
  <c r="AF24" i="21"/>
  <c r="AG24" i="21" s="1"/>
  <c r="AE24" i="21"/>
  <c r="AJ24" i="21" s="1"/>
  <c r="AK24" i="21" s="1"/>
  <c r="Z24" i="21"/>
  <c r="Y24" i="21"/>
  <c r="X24" i="21"/>
  <c r="AC24" i="21" s="1"/>
  <c r="AD24" i="21" s="1"/>
  <c r="R24" i="21"/>
  <c r="S24" i="21" s="1"/>
  <c r="Q24" i="21"/>
  <c r="V24" i="21" s="1"/>
  <c r="W24" i="21" s="1"/>
  <c r="L24" i="21"/>
  <c r="K24" i="21"/>
  <c r="J24" i="21"/>
  <c r="O24" i="21" s="1"/>
  <c r="P24" i="21" s="1"/>
  <c r="D24" i="21"/>
  <c r="C24" i="21"/>
  <c r="H24" i="21" s="1"/>
  <c r="I24" i="21" s="1"/>
  <c r="AM23" i="21"/>
  <c r="AL23" i="21"/>
  <c r="AQ23" i="21" s="1"/>
  <c r="AR23" i="21" s="1"/>
  <c r="AF23" i="21"/>
  <c r="AG23" i="21" s="1"/>
  <c r="AE23" i="21"/>
  <c r="AJ23" i="21" s="1"/>
  <c r="AK23" i="21" s="1"/>
  <c r="Y23" i="21"/>
  <c r="Z23" i="21" s="1"/>
  <c r="X23" i="21"/>
  <c r="AC23" i="21" s="1"/>
  <c r="AD23" i="21" s="1"/>
  <c r="S23" i="21"/>
  <c r="R23" i="21"/>
  <c r="Q23" i="21"/>
  <c r="V23" i="21" s="1"/>
  <c r="W23" i="21" s="1"/>
  <c r="L23" i="21"/>
  <c r="K23" i="21"/>
  <c r="J23" i="21"/>
  <c r="O23" i="21" s="1"/>
  <c r="P23" i="21" s="1"/>
  <c r="D23" i="21"/>
  <c r="C23" i="21"/>
  <c r="AM22" i="21"/>
  <c r="AN22" i="21" s="1"/>
  <c r="AL22" i="21"/>
  <c r="AQ22" i="21" s="1"/>
  <c r="AR22" i="21" s="1"/>
  <c r="AG22" i="21"/>
  <c r="AF22" i="21"/>
  <c r="AE22" i="21"/>
  <c r="AJ22" i="21" s="1"/>
  <c r="AK22" i="21" s="1"/>
  <c r="Y22" i="21"/>
  <c r="X22" i="21"/>
  <c r="AC22" i="21" s="1"/>
  <c r="AD22" i="21" s="1"/>
  <c r="R22" i="21"/>
  <c r="S22" i="21" s="1"/>
  <c r="Q22" i="21"/>
  <c r="K22" i="21"/>
  <c r="L22" i="21" s="1"/>
  <c r="J22" i="21"/>
  <c r="O22" i="21" s="1"/>
  <c r="P22" i="21" s="1"/>
  <c r="D22" i="21"/>
  <c r="C22" i="21"/>
  <c r="H22" i="21" s="1"/>
  <c r="AQ21" i="21"/>
  <c r="AR21" i="21" s="1"/>
  <c r="AM21" i="21"/>
  <c r="AL21" i="21"/>
  <c r="AF21" i="21"/>
  <c r="AG21" i="21" s="1"/>
  <c r="AE21" i="21"/>
  <c r="AJ21" i="21" s="1"/>
  <c r="AK21" i="21" s="1"/>
  <c r="Y21" i="21"/>
  <c r="Z21" i="21" s="1"/>
  <c r="X21" i="21"/>
  <c r="AC21" i="21" s="1"/>
  <c r="AD21" i="21" s="1"/>
  <c r="S21" i="21"/>
  <c r="R21" i="21"/>
  <c r="Q21" i="21"/>
  <c r="V21" i="21" s="1"/>
  <c r="W21" i="21" s="1"/>
  <c r="K21" i="21"/>
  <c r="J21" i="21"/>
  <c r="O21" i="21" s="1"/>
  <c r="P21" i="21" s="1"/>
  <c r="D21" i="21"/>
  <c r="C21" i="21"/>
  <c r="H21" i="21" s="1"/>
  <c r="AM20" i="21"/>
  <c r="AN20" i="21" s="1"/>
  <c r="AL20" i="21"/>
  <c r="AQ20" i="21" s="1"/>
  <c r="AR20" i="21" s="1"/>
  <c r="AG20" i="21"/>
  <c r="AF20" i="21"/>
  <c r="AE20" i="21"/>
  <c r="AJ20" i="21" s="1"/>
  <c r="AK20" i="21" s="1"/>
  <c r="Y20" i="21"/>
  <c r="X20" i="21"/>
  <c r="AC20" i="21" s="1"/>
  <c r="AD20" i="21" s="1"/>
  <c r="R20" i="21"/>
  <c r="S20" i="21" s="1"/>
  <c r="Q20" i="21"/>
  <c r="K20" i="21"/>
  <c r="L20" i="21" s="1"/>
  <c r="J20" i="21"/>
  <c r="O20" i="21" s="1"/>
  <c r="P20" i="21" s="1"/>
  <c r="D20" i="21"/>
  <c r="C20" i="21"/>
  <c r="H20" i="21" s="1"/>
  <c r="AM19" i="21"/>
  <c r="AN19" i="21" s="1"/>
  <c r="AL19" i="21"/>
  <c r="AQ19" i="21" s="1"/>
  <c r="AR19" i="21" s="1"/>
  <c r="AG19" i="21"/>
  <c r="AF19" i="21"/>
  <c r="AE19" i="21"/>
  <c r="AJ19" i="21" s="1"/>
  <c r="AK19" i="21" s="1"/>
  <c r="Y19" i="21"/>
  <c r="X19" i="21"/>
  <c r="AC19" i="21" s="1"/>
  <c r="AD19" i="21" s="1"/>
  <c r="R19" i="21"/>
  <c r="S19" i="21" s="1"/>
  <c r="Q19" i="21"/>
  <c r="K19" i="21"/>
  <c r="L19" i="21" s="1"/>
  <c r="J19" i="21"/>
  <c r="O19" i="21" s="1"/>
  <c r="P19" i="21" s="1"/>
  <c r="D19" i="21"/>
  <c r="C19" i="21"/>
  <c r="H19" i="21" s="1"/>
  <c r="AM18" i="21"/>
  <c r="AN18" i="21" s="1"/>
  <c r="AL18" i="21"/>
  <c r="AQ18" i="21" s="1"/>
  <c r="AR18" i="21" s="1"/>
  <c r="AG18" i="21"/>
  <c r="AF18" i="21"/>
  <c r="AE18" i="21"/>
  <c r="AJ18" i="21" s="1"/>
  <c r="AK18" i="21" s="1"/>
  <c r="Y18" i="21"/>
  <c r="X18" i="21"/>
  <c r="AC18" i="21" s="1"/>
  <c r="AD18" i="21" s="1"/>
  <c r="R18" i="21"/>
  <c r="S18" i="21" s="1"/>
  <c r="Q18" i="21"/>
  <c r="V18" i="21" s="1"/>
  <c r="W18" i="21" s="1"/>
  <c r="K18" i="21"/>
  <c r="L18" i="21" s="1"/>
  <c r="J18" i="21"/>
  <c r="O18" i="21" s="1"/>
  <c r="P18" i="21" s="1"/>
  <c r="D18" i="21"/>
  <c r="C18" i="21"/>
  <c r="H18" i="21" s="1"/>
  <c r="AM17" i="21"/>
  <c r="AN17" i="21" s="1"/>
  <c r="AL17" i="21"/>
  <c r="AQ17" i="21" s="1"/>
  <c r="AR17" i="21" s="1"/>
  <c r="AG17" i="21"/>
  <c r="AF17" i="21"/>
  <c r="AE17" i="21"/>
  <c r="AJ17" i="21" s="1"/>
  <c r="AK17" i="21" s="1"/>
  <c r="Y17" i="21"/>
  <c r="X17" i="21"/>
  <c r="AC17" i="21" s="1"/>
  <c r="AD17" i="21" s="1"/>
  <c r="R17" i="21"/>
  <c r="S17" i="21" s="1"/>
  <c r="Q17" i="21"/>
  <c r="V17" i="21" s="1"/>
  <c r="W17" i="21" s="1"/>
  <c r="K17" i="21"/>
  <c r="L17" i="21" s="1"/>
  <c r="J17" i="21"/>
  <c r="O17" i="21" s="1"/>
  <c r="P17" i="21" s="1"/>
  <c r="D17" i="21"/>
  <c r="C17" i="21"/>
  <c r="H17" i="21" s="1"/>
  <c r="AM16" i="21"/>
  <c r="AN16" i="21" s="1"/>
  <c r="AL16" i="21"/>
  <c r="AQ16" i="21" s="1"/>
  <c r="AR16" i="21" s="1"/>
  <c r="AG16" i="21"/>
  <c r="AF16" i="21"/>
  <c r="AE16" i="21"/>
  <c r="AJ16" i="21" s="1"/>
  <c r="AK16" i="21" s="1"/>
  <c r="Y16" i="21"/>
  <c r="X16" i="21"/>
  <c r="AC16" i="21" s="1"/>
  <c r="AD16" i="21" s="1"/>
  <c r="R16" i="21"/>
  <c r="S16" i="21" s="1"/>
  <c r="Q16" i="21"/>
  <c r="V16" i="21" s="1"/>
  <c r="W16" i="21" s="1"/>
  <c r="K16" i="21"/>
  <c r="L16" i="21" s="1"/>
  <c r="J16" i="21"/>
  <c r="O16" i="21" s="1"/>
  <c r="P16" i="21" s="1"/>
  <c r="D16" i="21"/>
  <c r="C16" i="21"/>
  <c r="H16" i="21" s="1"/>
  <c r="AM15" i="21"/>
  <c r="AN15" i="21" s="1"/>
  <c r="AL15" i="21"/>
  <c r="AQ15" i="21" s="1"/>
  <c r="AR15" i="21" s="1"/>
  <c r="AG15" i="21"/>
  <c r="AF15" i="21"/>
  <c r="AE15" i="21"/>
  <c r="AJ15" i="21" s="1"/>
  <c r="AK15" i="21" s="1"/>
  <c r="Z15" i="21"/>
  <c r="Y15" i="21"/>
  <c r="X15" i="21"/>
  <c r="AC15" i="21" s="1"/>
  <c r="AD15" i="21" s="1"/>
  <c r="R15" i="21"/>
  <c r="S15" i="21" s="1"/>
  <c r="Q15" i="21"/>
  <c r="V15" i="21" s="1"/>
  <c r="W15" i="21" s="1"/>
  <c r="K15" i="21"/>
  <c r="L15" i="21" s="1"/>
  <c r="J15" i="21"/>
  <c r="O15" i="21" s="1"/>
  <c r="P15" i="21" s="1"/>
  <c r="D15" i="21"/>
  <c r="C15" i="21"/>
  <c r="H15" i="21" s="1"/>
  <c r="AQ14" i="21"/>
  <c r="AR14" i="21" s="1"/>
  <c r="AN14" i="21"/>
  <c r="AM14" i="21"/>
  <c r="AL14" i="21"/>
  <c r="AG14" i="21"/>
  <c r="AF14" i="21"/>
  <c r="AE14" i="21"/>
  <c r="AJ14" i="21" s="1"/>
  <c r="AK14" i="21" s="1"/>
  <c r="Y14" i="21"/>
  <c r="Z14" i="21" s="1"/>
  <c r="X14" i="21"/>
  <c r="AC14" i="21" s="1"/>
  <c r="AD14" i="21" s="1"/>
  <c r="R14" i="21"/>
  <c r="S13" i="21" s="1"/>
  <c r="Q14" i="21"/>
  <c r="V14" i="21" s="1"/>
  <c r="W14" i="21" s="1"/>
  <c r="K14" i="21"/>
  <c r="J14" i="21"/>
  <c r="O14" i="21" s="1"/>
  <c r="P14" i="21" s="1"/>
  <c r="D14" i="21"/>
  <c r="C14" i="21"/>
  <c r="AM13" i="21"/>
  <c r="AN13" i="21" s="1"/>
  <c r="AL13" i="21"/>
  <c r="AQ13" i="21" s="1"/>
  <c r="AR13" i="21" s="1"/>
  <c r="AF13" i="21"/>
  <c r="AG13" i="21" s="1"/>
  <c r="AE13" i="21"/>
  <c r="AJ13" i="21" s="1"/>
  <c r="AK13" i="21" s="1"/>
  <c r="Y13" i="21"/>
  <c r="X13" i="21"/>
  <c r="AC13" i="21" s="1"/>
  <c r="AD13" i="21" s="1"/>
  <c r="R13" i="21"/>
  <c r="Q13" i="21"/>
  <c r="V13" i="21" s="1"/>
  <c r="W13" i="21" s="1"/>
  <c r="K13" i="21"/>
  <c r="J13" i="21"/>
  <c r="O13" i="21" s="1"/>
  <c r="P13" i="21" s="1"/>
  <c r="D13" i="21"/>
  <c r="C13" i="21"/>
  <c r="H13" i="21" s="1"/>
  <c r="I13" i="21" s="1"/>
  <c r="AM12" i="21"/>
  <c r="AL12" i="21"/>
  <c r="AQ12" i="21" s="1"/>
  <c r="AR12" i="21" s="1"/>
  <c r="AF12" i="21"/>
  <c r="AG12" i="21" s="1"/>
  <c r="AE12" i="21"/>
  <c r="AJ12" i="21" s="1"/>
  <c r="AK12" i="21" s="1"/>
  <c r="Y12" i="21"/>
  <c r="Z12" i="21" s="1"/>
  <c r="X12" i="21"/>
  <c r="AC12" i="21" s="1"/>
  <c r="AD12" i="21" s="1"/>
  <c r="R12" i="21"/>
  <c r="S12" i="21" s="1"/>
  <c r="Q12" i="21"/>
  <c r="V12" i="21" s="1"/>
  <c r="W12" i="21" s="1"/>
  <c r="L12" i="21"/>
  <c r="K12" i="21"/>
  <c r="J12" i="21"/>
  <c r="O12" i="21" s="1"/>
  <c r="P12" i="21" s="1"/>
  <c r="D12" i="21"/>
  <c r="C12" i="21"/>
  <c r="AQ11" i="21"/>
  <c r="AR11" i="21" s="1"/>
  <c r="AN11" i="21"/>
  <c r="AM11" i="21"/>
  <c r="AL11" i="21"/>
  <c r="AF11" i="21"/>
  <c r="AG11" i="21" s="1"/>
  <c r="AE11" i="21"/>
  <c r="AJ11" i="21" s="1"/>
  <c r="AK11" i="21" s="1"/>
  <c r="Y11" i="21"/>
  <c r="Z11" i="21" s="1"/>
  <c r="X11" i="21"/>
  <c r="AC11" i="21" s="1"/>
  <c r="AD11" i="21" s="1"/>
  <c r="R11" i="21"/>
  <c r="S11" i="21" s="1"/>
  <c r="Q11" i="21"/>
  <c r="V11" i="21" s="1"/>
  <c r="W11" i="21" s="1"/>
  <c r="L11" i="21"/>
  <c r="K11" i="21"/>
  <c r="J11" i="21"/>
  <c r="O11" i="21" s="1"/>
  <c r="P11" i="21" s="1"/>
  <c r="D11" i="21"/>
  <c r="C11" i="21"/>
  <c r="AM10" i="21"/>
  <c r="AL10" i="21"/>
  <c r="AQ10" i="21" s="1"/>
  <c r="AR10" i="21" s="1"/>
  <c r="AG10" i="21"/>
  <c r="AF10" i="21"/>
  <c r="Y10" i="21"/>
  <c r="Z10" i="21" s="1"/>
  <c r="R10" i="21"/>
  <c r="K10" i="21"/>
  <c r="L10" i="21" s="1"/>
  <c r="J10" i="21"/>
  <c r="O10" i="21" s="1"/>
  <c r="P10" i="21" s="1"/>
  <c r="D10" i="21"/>
  <c r="C10" i="21"/>
  <c r="H10" i="21" s="1"/>
  <c r="I10" i="21" s="1"/>
  <c r="AN9" i="21"/>
  <c r="AM9" i="21"/>
  <c r="AL9" i="21"/>
  <c r="AQ9" i="21" s="1"/>
  <c r="AR9" i="21" s="1"/>
  <c r="AF9" i="21"/>
  <c r="Y9" i="21"/>
  <c r="Z8" i="21" s="1"/>
  <c r="R9" i="21"/>
  <c r="K9" i="21"/>
  <c r="L9" i="21" s="1"/>
  <c r="D9" i="21"/>
  <c r="C9" i="21"/>
  <c r="H9" i="21" s="1"/>
  <c r="AN8" i="21"/>
  <c r="AM8" i="21"/>
  <c r="AL8" i="21"/>
  <c r="AQ8" i="21" s="1"/>
  <c r="AR8" i="21" s="1"/>
  <c r="AF8" i="21"/>
  <c r="Y8" i="21"/>
  <c r="X8" i="21"/>
  <c r="AC8" i="21" s="1"/>
  <c r="AD8" i="21" s="1"/>
  <c r="R8" i="21"/>
  <c r="Q8" i="21"/>
  <c r="V8" i="21" s="1"/>
  <c r="W8" i="21" s="1"/>
  <c r="K8" i="21"/>
  <c r="D8" i="21"/>
  <c r="BZ7" i="21"/>
  <c r="BZ8" i="21" s="1"/>
  <c r="BZ9" i="21" s="1"/>
  <c r="BZ10" i="21" s="1"/>
  <c r="BZ11" i="21" s="1"/>
  <c r="BZ12" i="21" s="1"/>
  <c r="BJ7" i="21"/>
  <c r="BJ8" i="21" s="1"/>
  <c r="BJ9" i="21" s="1"/>
  <c r="AN7" i="21"/>
  <c r="AM7" i="21"/>
  <c r="AL7" i="21"/>
  <c r="AQ7" i="21" s="1"/>
  <c r="AR7" i="21" s="1"/>
  <c r="AF7" i="21"/>
  <c r="Y7" i="21"/>
  <c r="R7" i="21"/>
  <c r="Q7" i="21"/>
  <c r="V7" i="21" s="1"/>
  <c r="W7" i="21" s="1"/>
  <c r="K7" i="21"/>
  <c r="D7" i="21"/>
  <c r="CH6" i="21"/>
  <c r="CH7" i="21" s="1"/>
  <c r="CH8" i="21" s="1"/>
  <c r="CH9" i="21" s="1"/>
  <c r="CH10" i="21" s="1"/>
  <c r="CH11" i="21" s="1"/>
  <c r="CH12" i="21" s="1"/>
  <c r="CH13" i="21" s="1"/>
  <c r="CH14" i="21" s="1"/>
  <c r="CD6" i="21"/>
  <c r="CD7" i="21" s="1"/>
  <c r="CD8" i="21" s="1"/>
  <c r="CD9" i="21" s="1"/>
  <c r="CD10" i="21" s="1"/>
  <c r="CD11" i="21" s="1"/>
  <c r="CD12" i="21" s="1"/>
  <c r="CD13" i="21" s="1"/>
  <c r="BZ6" i="21"/>
  <c r="BV6" i="21"/>
  <c r="BV7" i="21" s="1"/>
  <c r="BV8" i="21" s="1"/>
  <c r="BV9" i="21" s="1"/>
  <c r="BV10" i="21" s="1"/>
  <c r="BV11" i="21" s="1"/>
  <c r="BV12" i="21" s="1"/>
  <c r="BR6" i="21"/>
  <c r="BR7" i="21" s="1"/>
  <c r="BR8" i="21" s="1"/>
  <c r="BR9" i="21" s="1"/>
  <c r="BR10" i="21" s="1"/>
  <c r="BR11" i="21" s="1"/>
  <c r="BN6" i="21"/>
  <c r="BN7" i="21" s="1"/>
  <c r="BN8" i="21" s="1"/>
  <c r="BN9" i="21" s="1"/>
  <c r="BN10" i="21" s="1"/>
  <c r="BJ6" i="21"/>
  <c r="BF6" i="21"/>
  <c r="BF7" i="21" s="1"/>
  <c r="BF8" i="21" s="1"/>
  <c r="BF9" i="21" s="1"/>
  <c r="BB6" i="21"/>
  <c r="BB7" i="21" s="1"/>
  <c r="AZ6" i="21"/>
  <c r="AY6" i="21"/>
  <c r="AQ6" i="21"/>
  <c r="AR6" i="21" s="1"/>
  <c r="AM6" i="21"/>
  <c r="AN6" i="21" s="1"/>
  <c r="AL6" i="21"/>
  <c r="AF6" i="21"/>
  <c r="AE6" i="21"/>
  <c r="AJ6" i="21" s="1"/>
  <c r="AK6" i="21" s="1"/>
  <c r="Y6" i="21"/>
  <c r="R6" i="21"/>
  <c r="K6" i="21"/>
  <c r="D6" i="21"/>
  <c r="CJ5" i="21"/>
  <c r="CJ6" i="21" s="1"/>
  <c r="CJ7" i="21" s="1"/>
  <c r="CJ8" i="21" s="1"/>
  <c r="CJ9" i="21" s="1"/>
  <c r="CJ10" i="21" s="1"/>
  <c r="CJ11" i="21" s="1"/>
  <c r="CJ12" i="21" s="1"/>
  <c r="CJ13" i="21" s="1"/>
  <c r="CJ14" i="21" s="1"/>
  <c r="CI5" i="21"/>
  <c r="CI6" i="21" s="1"/>
  <c r="CI7" i="21" s="1"/>
  <c r="CI8" i="21" s="1"/>
  <c r="CI9" i="21" s="1"/>
  <c r="CI10" i="21" s="1"/>
  <c r="CI11" i="21" s="1"/>
  <c r="CI12" i="21" s="1"/>
  <c r="CI13" i="21" s="1"/>
  <c r="CI14" i="21" s="1"/>
  <c r="CH5" i="21"/>
  <c r="CG5" i="21"/>
  <c r="CG6" i="21" s="1"/>
  <c r="CG7" i="21" s="1"/>
  <c r="CG8" i="21" s="1"/>
  <c r="CG9" i="21" s="1"/>
  <c r="CG10" i="21" s="1"/>
  <c r="CG11" i="21" s="1"/>
  <c r="CG12" i="21" s="1"/>
  <c r="CG13" i="21" s="1"/>
  <c r="CG14" i="21" s="1"/>
  <c r="CF5" i="21"/>
  <c r="CF6" i="21" s="1"/>
  <c r="CF7" i="21" s="1"/>
  <c r="CF8" i="21" s="1"/>
  <c r="CF9" i="21" s="1"/>
  <c r="CF10" i="21" s="1"/>
  <c r="CF11" i="21" s="1"/>
  <c r="CF12" i="21" s="1"/>
  <c r="CF13" i="21" s="1"/>
  <c r="CF14" i="21" s="1"/>
  <c r="CE5" i="21"/>
  <c r="CE6" i="21" s="1"/>
  <c r="CE7" i="21" s="1"/>
  <c r="CE8" i="21" s="1"/>
  <c r="CE9" i="21" s="1"/>
  <c r="CE10" i="21" s="1"/>
  <c r="CE11" i="21" s="1"/>
  <c r="CE12" i="21" s="1"/>
  <c r="CE13" i="21" s="1"/>
  <c r="CD5" i="21"/>
  <c r="CC5" i="21"/>
  <c r="CC6" i="21" s="1"/>
  <c r="CC7" i="21" s="1"/>
  <c r="CC8" i="21" s="1"/>
  <c r="CC9" i="21" s="1"/>
  <c r="CC10" i="21" s="1"/>
  <c r="CC11" i="21" s="1"/>
  <c r="CC12" i="21" s="1"/>
  <c r="CC13" i="21" s="1"/>
  <c r="CB5" i="21"/>
  <c r="CB6" i="21" s="1"/>
  <c r="CB7" i="21" s="1"/>
  <c r="CB8" i="21" s="1"/>
  <c r="CB9" i="21" s="1"/>
  <c r="CB10" i="21" s="1"/>
  <c r="CB11" i="21" s="1"/>
  <c r="CB12" i="21" s="1"/>
  <c r="CB13" i="21" s="1"/>
  <c r="CA5" i="21"/>
  <c r="CA6" i="21" s="1"/>
  <c r="CA7" i="21" s="1"/>
  <c r="CA8" i="21" s="1"/>
  <c r="CA9" i="21" s="1"/>
  <c r="CA10" i="21" s="1"/>
  <c r="CA11" i="21" s="1"/>
  <c r="CA12" i="21" s="1"/>
  <c r="CA13" i="21" s="1"/>
  <c r="BZ5" i="21"/>
  <c r="BY5" i="21"/>
  <c r="BY6" i="21" s="1"/>
  <c r="BY7" i="21" s="1"/>
  <c r="BY8" i="21" s="1"/>
  <c r="BY9" i="21" s="1"/>
  <c r="BY10" i="21" s="1"/>
  <c r="BY11" i="21" s="1"/>
  <c r="BY12" i="21" s="1"/>
  <c r="BX5" i="21"/>
  <c r="BX6" i="21" s="1"/>
  <c r="BX7" i="21" s="1"/>
  <c r="BX8" i="21" s="1"/>
  <c r="BX9" i="21" s="1"/>
  <c r="BX10" i="21" s="1"/>
  <c r="BX11" i="21" s="1"/>
  <c r="BX12" i="21" s="1"/>
  <c r="BW5" i="21"/>
  <c r="BW6" i="21" s="1"/>
  <c r="BW7" i="21" s="1"/>
  <c r="BW8" i="21" s="1"/>
  <c r="BW9" i="21" s="1"/>
  <c r="BW10" i="21" s="1"/>
  <c r="BW11" i="21" s="1"/>
  <c r="BW12" i="21" s="1"/>
  <c r="BV5" i="21"/>
  <c r="BU5" i="21"/>
  <c r="BU6" i="21" s="1"/>
  <c r="BU7" i="21" s="1"/>
  <c r="BU8" i="21" s="1"/>
  <c r="BU9" i="21" s="1"/>
  <c r="BU10" i="21" s="1"/>
  <c r="BU11" i="21" s="1"/>
  <c r="BT5" i="21"/>
  <c r="BT6" i="21" s="1"/>
  <c r="BT7" i="21" s="1"/>
  <c r="BT8" i="21" s="1"/>
  <c r="BT9" i="21" s="1"/>
  <c r="BT10" i="21" s="1"/>
  <c r="BT11" i="21" s="1"/>
  <c r="BS5" i="21"/>
  <c r="BS6" i="21" s="1"/>
  <c r="BS7" i="21" s="1"/>
  <c r="BS8" i="21" s="1"/>
  <c r="BS9" i="21" s="1"/>
  <c r="BS10" i="21" s="1"/>
  <c r="BS11" i="21" s="1"/>
  <c r="BR5" i="21"/>
  <c r="BQ5" i="21"/>
  <c r="BQ6" i="21" s="1"/>
  <c r="BQ7" i="21" s="1"/>
  <c r="BQ8" i="21" s="1"/>
  <c r="BQ9" i="21" s="1"/>
  <c r="BQ10" i="21" s="1"/>
  <c r="BQ11" i="21" s="1"/>
  <c r="BP5" i="21"/>
  <c r="BP6" i="21" s="1"/>
  <c r="BP7" i="21" s="1"/>
  <c r="BP8" i="21" s="1"/>
  <c r="BP9" i="21" s="1"/>
  <c r="BP10" i="21" s="1"/>
  <c r="BO5" i="21"/>
  <c r="BO6" i="21" s="1"/>
  <c r="BO7" i="21" s="1"/>
  <c r="BO8" i="21" s="1"/>
  <c r="BO9" i="21" s="1"/>
  <c r="BO10" i="21" s="1"/>
  <c r="BN5" i="21"/>
  <c r="BM5" i="21"/>
  <c r="BM6" i="21" s="1"/>
  <c r="BM7" i="21" s="1"/>
  <c r="BM8" i="21" s="1"/>
  <c r="BM9" i="21" s="1"/>
  <c r="BM10" i="21" s="1"/>
  <c r="BL5" i="21"/>
  <c r="BL6" i="21" s="1"/>
  <c r="BL7" i="21" s="1"/>
  <c r="BL8" i="21" s="1"/>
  <c r="BL9" i="21" s="1"/>
  <c r="BL10" i="21" s="1"/>
  <c r="BK5" i="21"/>
  <c r="BK6" i="21" s="1"/>
  <c r="BK7" i="21" s="1"/>
  <c r="BK8" i="21" s="1"/>
  <c r="BK9" i="21" s="1"/>
  <c r="BJ5" i="21"/>
  <c r="BI5" i="21"/>
  <c r="BI6" i="21" s="1"/>
  <c r="BI7" i="21" s="1"/>
  <c r="BI8" i="21" s="1"/>
  <c r="BI9" i="21" s="1"/>
  <c r="BH5" i="21"/>
  <c r="BH6" i="21" s="1"/>
  <c r="BH7" i="21" s="1"/>
  <c r="BH8" i="21" s="1"/>
  <c r="BH9" i="21" s="1"/>
  <c r="BG5" i="21"/>
  <c r="BG6" i="21" s="1"/>
  <c r="BG7" i="21" s="1"/>
  <c r="BG8" i="21" s="1"/>
  <c r="BG9" i="21" s="1"/>
  <c r="BF5" i="21"/>
  <c r="BE5" i="21"/>
  <c r="BE6" i="21" s="1"/>
  <c r="BE7" i="21" s="1"/>
  <c r="BE8" i="21" s="1"/>
  <c r="BD5" i="21"/>
  <c r="BD6" i="21" s="1"/>
  <c r="BD7" i="21" s="1"/>
  <c r="BD8" i="21" s="1"/>
  <c r="BC5" i="21"/>
  <c r="BC6" i="21" s="1"/>
  <c r="BC7" i="21" s="1"/>
  <c r="BC8" i="21" s="1"/>
  <c r="BB5" i="21"/>
  <c r="BA5" i="21"/>
  <c r="BA6" i="21" s="1"/>
  <c r="BA7" i="21" s="1"/>
  <c r="AQ5" i="21"/>
  <c r="AR5" i="21" s="1"/>
  <c r="AM5" i="21"/>
  <c r="AN5" i="21" s="1"/>
  <c r="AL5" i="21"/>
  <c r="AF5" i="21"/>
  <c r="Y5" i="21"/>
  <c r="X5" i="21"/>
  <c r="AC5" i="21" s="1"/>
  <c r="AD5" i="21" s="1"/>
  <c r="R5" i="21"/>
  <c r="Q5" i="21"/>
  <c r="V5" i="21" s="1"/>
  <c r="W5" i="21" s="1"/>
  <c r="K5" i="21"/>
  <c r="D5" i="21"/>
  <c r="AQ4" i="21"/>
  <c r="AR4" i="21" s="1"/>
  <c r="AM4" i="21"/>
  <c r="AN45" i="21" s="1"/>
  <c r="AL4" i="21"/>
  <c r="AF4" i="21"/>
  <c r="AE4" i="21"/>
  <c r="AJ4" i="21" s="1"/>
  <c r="AK4" i="21" s="1"/>
  <c r="Y4" i="21"/>
  <c r="X4" i="21"/>
  <c r="AC4" i="21" s="1"/>
  <c r="AD4" i="21" s="1"/>
  <c r="R4" i="21"/>
  <c r="Q4" i="21"/>
  <c r="K4" i="21"/>
  <c r="J4" i="21"/>
  <c r="O4" i="21" s="1"/>
  <c r="P4" i="21" s="1"/>
  <c r="D4" i="21"/>
  <c r="AQ2" i="21"/>
  <c r="BQ20" i="21" s="1"/>
  <c r="AP2" i="21"/>
  <c r="D43" i="6"/>
  <c r="C43" i="6"/>
  <c r="H43" i="6" s="1"/>
  <c r="I43" i="6" s="1"/>
  <c r="D42" i="6"/>
  <c r="C42" i="6"/>
  <c r="H42" i="6" s="1"/>
  <c r="I42" i="6" s="1"/>
  <c r="D41" i="6"/>
  <c r="C41" i="6"/>
  <c r="H41" i="6" s="1"/>
  <c r="I41" i="6" s="1"/>
  <c r="D40" i="6"/>
  <c r="C40" i="6"/>
  <c r="H40" i="6" s="1"/>
  <c r="I40" i="6" s="1"/>
  <c r="D39" i="6"/>
  <c r="C39" i="6"/>
  <c r="H39" i="6" s="1"/>
  <c r="I39" i="6" s="1"/>
  <c r="D38" i="6"/>
  <c r="C38" i="6"/>
  <c r="H38" i="6" s="1"/>
  <c r="I38" i="6" s="1"/>
  <c r="D37" i="6"/>
  <c r="C37" i="6"/>
  <c r="H37" i="6" s="1"/>
  <c r="I37" i="6" s="1"/>
  <c r="D36" i="6"/>
  <c r="C36" i="6"/>
  <c r="H36" i="6" s="1"/>
  <c r="I36" i="6" s="1"/>
  <c r="D35" i="6"/>
  <c r="C35" i="6"/>
  <c r="H35" i="6" s="1"/>
  <c r="I35" i="6" s="1"/>
  <c r="D34" i="6"/>
  <c r="C34" i="6"/>
  <c r="H34" i="6" s="1"/>
  <c r="I34" i="6" s="1"/>
  <c r="D33" i="6"/>
  <c r="C33" i="6"/>
  <c r="H33" i="6" s="1"/>
  <c r="I33" i="6" s="1"/>
  <c r="D32" i="6"/>
  <c r="C32" i="6"/>
  <c r="H32" i="6" s="1"/>
  <c r="I32" i="6" s="1"/>
  <c r="D31" i="6"/>
  <c r="C31" i="6"/>
  <c r="H31" i="6" s="1"/>
  <c r="I31" i="6" s="1"/>
  <c r="D30" i="6"/>
  <c r="C30" i="6"/>
  <c r="H30" i="6" s="1"/>
  <c r="I30" i="6" s="1"/>
  <c r="D29" i="6"/>
  <c r="C29" i="6"/>
  <c r="H29" i="6" s="1"/>
  <c r="I29" i="6" s="1"/>
  <c r="D28" i="6"/>
  <c r="C28" i="6"/>
  <c r="H28" i="6" s="1"/>
  <c r="I28" i="6" s="1"/>
  <c r="D27" i="6"/>
  <c r="C27" i="6"/>
  <c r="H27" i="6" s="1"/>
  <c r="I27" i="6" s="1"/>
  <c r="D26" i="6"/>
  <c r="C26" i="6"/>
  <c r="H26" i="6" s="1"/>
  <c r="I26" i="6" s="1"/>
  <c r="D25" i="6"/>
  <c r="C25" i="6"/>
  <c r="H25" i="6" s="1"/>
  <c r="I25" i="6" s="1"/>
  <c r="D24" i="6"/>
  <c r="C24" i="6"/>
  <c r="H24" i="6" s="1"/>
  <c r="I24" i="6" s="1"/>
  <c r="D23" i="6"/>
  <c r="C23" i="6"/>
  <c r="H23" i="6" s="1"/>
  <c r="I23" i="6" s="1"/>
  <c r="D22" i="6"/>
  <c r="C22" i="6"/>
  <c r="H22" i="6" s="1"/>
  <c r="I22" i="6" s="1"/>
  <c r="D21" i="6"/>
  <c r="C21" i="6"/>
  <c r="H21" i="6" s="1"/>
  <c r="I21" i="6" s="1"/>
  <c r="D20" i="6"/>
  <c r="C20" i="6"/>
  <c r="H20" i="6" s="1"/>
  <c r="I20" i="6" s="1"/>
  <c r="D19" i="6"/>
  <c r="C19" i="6"/>
  <c r="H19" i="6" s="1"/>
  <c r="I19" i="6" s="1"/>
  <c r="D18" i="6"/>
  <c r="C18" i="6"/>
  <c r="H18" i="6" s="1"/>
  <c r="I18" i="6" s="1"/>
  <c r="D17" i="6"/>
  <c r="C17" i="6"/>
  <c r="H17" i="6" s="1"/>
  <c r="I17" i="6" s="1"/>
  <c r="D16" i="6"/>
  <c r="C16" i="6"/>
  <c r="H16" i="6" s="1"/>
  <c r="I16" i="6" s="1"/>
  <c r="D15" i="6"/>
  <c r="D14" i="6"/>
  <c r="D13" i="6"/>
  <c r="D12" i="6"/>
  <c r="D11" i="6"/>
  <c r="D10" i="6"/>
  <c r="D9" i="6"/>
  <c r="D8" i="6"/>
  <c r="D7" i="6"/>
  <c r="D6" i="6"/>
  <c r="D5" i="6"/>
  <c r="D4" i="6"/>
  <c r="K43" i="6"/>
  <c r="L43" i="6" s="1"/>
  <c r="J43" i="6"/>
  <c r="O43" i="6" s="1"/>
  <c r="P43" i="6" s="1"/>
  <c r="K42" i="6"/>
  <c r="J42" i="6"/>
  <c r="O42" i="6" s="1"/>
  <c r="P42" i="6" s="1"/>
  <c r="K41" i="6"/>
  <c r="J41" i="6"/>
  <c r="O41" i="6" s="1"/>
  <c r="P41" i="6" s="1"/>
  <c r="K40" i="6"/>
  <c r="L40" i="6" s="1"/>
  <c r="J40" i="6"/>
  <c r="O40" i="6" s="1"/>
  <c r="P40" i="6" s="1"/>
  <c r="K39" i="6"/>
  <c r="J39" i="6"/>
  <c r="O39" i="6" s="1"/>
  <c r="P39" i="6" s="1"/>
  <c r="K38" i="6"/>
  <c r="L20" i="6" s="1"/>
  <c r="J38" i="6"/>
  <c r="O38" i="6" s="1"/>
  <c r="P38" i="6" s="1"/>
  <c r="K37" i="6"/>
  <c r="J37" i="6"/>
  <c r="O37" i="6" s="1"/>
  <c r="P37" i="6" s="1"/>
  <c r="L36" i="6"/>
  <c r="K36" i="6"/>
  <c r="J36" i="6"/>
  <c r="O36" i="6" s="1"/>
  <c r="P36" i="6" s="1"/>
  <c r="K35" i="6"/>
  <c r="J35" i="6"/>
  <c r="O35" i="6" s="1"/>
  <c r="P35" i="6" s="1"/>
  <c r="K34" i="6"/>
  <c r="J34" i="6"/>
  <c r="O34" i="6" s="1"/>
  <c r="P34" i="6" s="1"/>
  <c r="K33" i="6"/>
  <c r="J33" i="6"/>
  <c r="O33" i="6" s="1"/>
  <c r="P33" i="6" s="1"/>
  <c r="K32" i="6"/>
  <c r="J32" i="6"/>
  <c r="O32" i="6" s="1"/>
  <c r="P32" i="6" s="1"/>
  <c r="K31" i="6"/>
  <c r="J31" i="6"/>
  <c r="O31" i="6" s="1"/>
  <c r="P31" i="6" s="1"/>
  <c r="K30" i="6"/>
  <c r="J30" i="6"/>
  <c r="O30" i="6" s="1"/>
  <c r="P30" i="6" s="1"/>
  <c r="K29" i="6"/>
  <c r="J29" i="6"/>
  <c r="O29" i="6" s="1"/>
  <c r="P29" i="6" s="1"/>
  <c r="K28" i="6"/>
  <c r="J28" i="6"/>
  <c r="O28" i="6" s="1"/>
  <c r="P28" i="6" s="1"/>
  <c r="K27" i="6"/>
  <c r="J27" i="6"/>
  <c r="O27" i="6" s="1"/>
  <c r="P27" i="6" s="1"/>
  <c r="K26" i="6"/>
  <c r="J26" i="6"/>
  <c r="O26" i="6" s="1"/>
  <c r="P26" i="6" s="1"/>
  <c r="K25" i="6"/>
  <c r="J25" i="6"/>
  <c r="O25" i="6" s="1"/>
  <c r="P25" i="6" s="1"/>
  <c r="K24" i="6"/>
  <c r="J24" i="6"/>
  <c r="O24" i="6" s="1"/>
  <c r="P24" i="6" s="1"/>
  <c r="K23" i="6"/>
  <c r="J23" i="6"/>
  <c r="O23" i="6" s="1"/>
  <c r="P23" i="6" s="1"/>
  <c r="K22" i="6"/>
  <c r="J22" i="6"/>
  <c r="O22" i="6" s="1"/>
  <c r="P22" i="6" s="1"/>
  <c r="K21" i="6"/>
  <c r="J21" i="6"/>
  <c r="O21" i="6" s="1"/>
  <c r="P21" i="6" s="1"/>
  <c r="K20" i="6"/>
  <c r="J20" i="6"/>
  <c r="O20" i="6" s="1"/>
  <c r="P20" i="6" s="1"/>
  <c r="K19" i="6"/>
  <c r="J19" i="6"/>
  <c r="O19" i="6" s="1"/>
  <c r="P19" i="6" s="1"/>
  <c r="K18" i="6"/>
  <c r="J18" i="6"/>
  <c r="O18" i="6" s="1"/>
  <c r="P18" i="6" s="1"/>
  <c r="K17" i="6"/>
  <c r="J17" i="6"/>
  <c r="O17" i="6" s="1"/>
  <c r="P17" i="6" s="1"/>
  <c r="K16" i="6"/>
  <c r="J16" i="6"/>
  <c r="O16" i="6" s="1"/>
  <c r="P16" i="6" s="1"/>
  <c r="K15" i="6"/>
  <c r="L15" i="6" s="1"/>
  <c r="K14" i="6"/>
  <c r="K13" i="6"/>
  <c r="K12" i="6"/>
  <c r="K11" i="6"/>
  <c r="K10" i="6"/>
  <c r="K9" i="6"/>
  <c r="K8" i="6"/>
  <c r="K7" i="6"/>
  <c r="K6" i="6"/>
  <c r="K5" i="6"/>
  <c r="K4" i="6"/>
  <c r="R43" i="6"/>
  <c r="S43" i="6" s="1"/>
  <c r="Q43" i="6"/>
  <c r="V43" i="6" s="1"/>
  <c r="W43" i="6" s="1"/>
  <c r="R42" i="6"/>
  <c r="Q42" i="6"/>
  <c r="R41" i="6"/>
  <c r="Q41" i="6"/>
  <c r="V41" i="6" s="1"/>
  <c r="W41" i="6" s="1"/>
  <c r="S40" i="6"/>
  <c r="R40" i="6"/>
  <c r="Q40" i="6"/>
  <c r="R39" i="6"/>
  <c r="Q39" i="6"/>
  <c r="V39" i="6" s="1"/>
  <c r="W39" i="6" s="1"/>
  <c r="R38" i="6"/>
  <c r="Q38" i="6"/>
  <c r="R37" i="6"/>
  <c r="Q37" i="6"/>
  <c r="V37" i="6" s="1"/>
  <c r="W37" i="6" s="1"/>
  <c r="R36" i="6"/>
  <c r="Q36" i="6"/>
  <c r="V36" i="6" s="1"/>
  <c r="R35" i="6"/>
  <c r="Q35" i="6"/>
  <c r="V35" i="6" s="1"/>
  <c r="W35" i="6" s="1"/>
  <c r="R34" i="6"/>
  <c r="Q34" i="6"/>
  <c r="V34" i="6" s="1"/>
  <c r="R33" i="6"/>
  <c r="Q33" i="6"/>
  <c r="V33" i="6" s="1"/>
  <c r="W33" i="6" s="1"/>
  <c r="R32" i="6"/>
  <c r="Q32" i="6"/>
  <c r="V32" i="6" s="1"/>
  <c r="R31" i="6"/>
  <c r="Q31" i="6"/>
  <c r="V31" i="6" s="1"/>
  <c r="W31" i="6" s="1"/>
  <c r="R30" i="6"/>
  <c r="Q30" i="6"/>
  <c r="V30" i="6" s="1"/>
  <c r="R29" i="6"/>
  <c r="Q29" i="6"/>
  <c r="V29" i="6" s="1"/>
  <c r="W29" i="6" s="1"/>
  <c r="R28" i="6"/>
  <c r="Q28" i="6"/>
  <c r="V28" i="6" s="1"/>
  <c r="R27" i="6"/>
  <c r="Q27" i="6"/>
  <c r="V27" i="6" s="1"/>
  <c r="W27" i="6" s="1"/>
  <c r="R26" i="6"/>
  <c r="Q26" i="6"/>
  <c r="V26" i="6" s="1"/>
  <c r="R25" i="6"/>
  <c r="Q25" i="6"/>
  <c r="V25" i="6" s="1"/>
  <c r="W25" i="6" s="1"/>
  <c r="R24" i="6"/>
  <c r="Q24" i="6"/>
  <c r="V24" i="6" s="1"/>
  <c r="R23" i="6"/>
  <c r="Q23" i="6"/>
  <c r="V23" i="6" s="1"/>
  <c r="W23" i="6" s="1"/>
  <c r="R22" i="6"/>
  <c r="Q22" i="6"/>
  <c r="V22" i="6" s="1"/>
  <c r="R21" i="6"/>
  <c r="Q21" i="6"/>
  <c r="V21" i="6" s="1"/>
  <c r="W21" i="6" s="1"/>
  <c r="R20" i="6"/>
  <c r="Q20" i="6"/>
  <c r="V20" i="6" s="1"/>
  <c r="R19" i="6"/>
  <c r="Q19" i="6"/>
  <c r="V19" i="6" s="1"/>
  <c r="W19" i="6" s="1"/>
  <c r="R18" i="6"/>
  <c r="S18" i="6" s="1"/>
  <c r="Q18" i="6"/>
  <c r="V18" i="6" s="1"/>
  <c r="R17" i="6"/>
  <c r="R16" i="6"/>
  <c r="Q16" i="6"/>
  <c r="V16" i="6" s="1"/>
  <c r="R15" i="6"/>
  <c r="R14" i="6"/>
  <c r="R13" i="6"/>
  <c r="R12" i="6"/>
  <c r="R11" i="6"/>
  <c r="R10" i="6"/>
  <c r="R9" i="6"/>
  <c r="R8" i="6"/>
  <c r="R7" i="6"/>
  <c r="R6" i="6"/>
  <c r="R5" i="6"/>
  <c r="R4" i="6"/>
  <c r="X43" i="6"/>
  <c r="AC43" i="6" s="1"/>
  <c r="AD43" i="6" s="1"/>
  <c r="X42" i="6"/>
  <c r="AC42" i="6" s="1"/>
  <c r="AD42" i="6" s="1"/>
  <c r="X41" i="6"/>
  <c r="AC41" i="6" s="1"/>
  <c r="AD41" i="6" s="1"/>
  <c r="X40" i="6"/>
  <c r="AC40" i="6" s="1"/>
  <c r="AD40" i="6" s="1"/>
  <c r="X39" i="6"/>
  <c r="AC39" i="6" s="1"/>
  <c r="AD39" i="6" s="1"/>
  <c r="X38" i="6"/>
  <c r="AC38" i="6" s="1"/>
  <c r="AD38" i="6" s="1"/>
  <c r="X37" i="6"/>
  <c r="AC37" i="6" s="1"/>
  <c r="AD37" i="6" s="1"/>
  <c r="X36" i="6"/>
  <c r="AC36" i="6" s="1"/>
  <c r="AD36" i="6" s="1"/>
  <c r="X35" i="6"/>
  <c r="AC35" i="6" s="1"/>
  <c r="AD35" i="6" s="1"/>
  <c r="X34" i="6"/>
  <c r="AC34" i="6" s="1"/>
  <c r="AD34" i="6" s="1"/>
  <c r="X33" i="6"/>
  <c r="AC33" i="6" s="1"/>
  <c r="AD33" i="6" s="1"/>
  <c r="X32" i="6"/>
  <c r="AC32" i="6" s="1"/>
  <c r="AD32" i="6" s="1"/>
  <c r="X31" i="6"/>
  <c r="AC31" i="6" s="1"/>
  <c r="AD31" i="6" s="1"/>
  <c r="X30" i="6"/>
  <c r="AC30" i="6" s="1"/>
  <c r="AD30" i="6" s="1"/>
  <c r="X29" i="6"/>
  <c r="AC29" i="6" s="1"/>
  <c r="AD29" i="6" s="1"/>
  <c r="X28" i="6"/>
  <c r="AC28" i="6" s="1"/>
  <c r="AD28" i="6" s="1"/>
  <c r="X27" i="6"/>
  <c r="AC27" i="6" s="1"/>
  <c r="AD27" i="6" s="1"/>
  <c r="X26" i="6"/>
  <c r="AC26" i="6" s="1"/>
  <c r="AD26" i="6" s="1"/>
  <c r="X25" i="6"/>
  <c r="AC25" i="6" s="1"/>
  <c r="AD25" i="6" s="1"/>
  <c r="X24" i="6"/>
  <c r="AC24" i="6" s="1"/>
  <c r="AD24" i="6" s="1"/>
  <c r="X23" i="6"/>
  <c r="AC23" i="6" s="1"/>
  <c r="AD23" i="6" s="1"/>
  <c r="X22" i="6"/>
  <c r="AC22" i="6" s="1"/>
  <c r="AD22" i="6" s="1"/>
  <c r="X21" i="6"/>
  <c r="AC21" i="6" s="1"/>
  <c r="AD21" i="6" s="1"/>
  <c r="X20" i="6"/>
  <c r="AC20" i="6" s="1"/>
  <c r="AD20" i="6" s="1"/>
  <c r="X19" i="6"/>
  <c r="AC19" i="6" s="1"/>
  <c r="AD19" i="6" s="1"/>
  <c r="X18" i="6"/>
  <c r="AC18" i="6" s="1"/>
  <c r="AD18" i="6" s="1"/>
  <c r="X17" i="6"/>
  <c r="AC17" i="6" s="1"/>
  <c r="AD17" i="6" s="1"/>
  <c r="X16" i="6"/>
  <c r="AC16" i="6" s="1"/>
  <c r="AD16" i="6" s="1"/>
  <c r="Y43" i="6"/>
  <c r="Z43" i="6" s="1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Y4" i="6"/>
  <c r="AE43" i="6"/>
  <c r="AJ43" i="6" s="1"/>
  <c r="AK43" i="6" s="1"/>
  <c r="AE42" i="6"/>
  <c r="AJ42" i="6" s="1"/>
  <c r="AK42" i="6" s="1"/>
  <c r="AE41" i="6"/>
  <c r="AJ41" i="6" s="1"/>
  <c r="AK41" i="6" s="1"/>
  <c r="AE40" i="6"/>
  <c r="AJ40" i="6" s="1"/>
  <c r="AK40" i="6" s="1"/>
  <c r="AE39" i="6"/>
  <c r="AJ39" i="6" s="1"/>
  <c r="AK39" i="6" s="1"/>
  <c r="AE38" i="6"/>
  <c r="AJ38" i="6" s="1"/>
  <c r="AK38" i="6" s="1"/>
  <c r="AE37" i="6"/>
  <c r="AJ37" i="6" s="1"/>
  <c r="AK37" i="6" s="1"/>
  <c r="AE36" i="6"/>
  <c r="AJ36" i="6" s="1"/>
  <c r="AK36" i="6" s="1"/>
  <c r="AE35" i="6"/>
  <c r="AJ35" i="6" s="1"/>
  <c r="AK35" i="6" s="1"/>
  <c r="AE34" i="6"/>
  <c r="AJ34" i="6" s="1"/>
  <c r="AK34" i="6" s="1"/>
  <c r="AE33" i="6"/>
  <c r="AJ33" i="6" s="1"/>
  <c r="AK33" i="6" s="1"/>
  <c r="AE32" i="6"/>
  <c r="AJ32" i="6" s="1"/>
  <c r="AK32" i="6" s="1"/>
  <c r="AE31" i="6"/>
  <c r="AJ31" i="6" s="1"/>
  <c r="AK31" i="6" s="1"/>
  <c r="AE30" i="6"/>
  <c r="AJ30" i="6" s="1"/>
  <c r="AK30" i="6" s="1"/>
  <c r="AE29" i="6"/>
  <c r="AJ29" i="6" s="1"/>
  <c r="AK29" i="6" s="1"/>
  <c r="AE28" i="6"/>
  <c r="AJ28" i="6" s="1"/>
  <c r="AK28" i="6" s="1"/>
  <c r="AE27" i="6"/>
  <c r="AJ27" i="6" s="1"/>
  <c r="AK27" i="6" s="1"/>
  <c r="AE26" i="6"/>
  <c r="AJ26" i="6" s="1"/>
  <c r="AK26" i="6" s="1"/>
  <c r="AE25" i="6"/>
  <c r="AJ25" i="6" s="1"/>
  <c r="AK25" i="6" s="1"/>
  <c r="AE24" i="6"/>
  <c r="AJ24" i="6" s="1"/>
  <c r="AK24" i="6" s="1"/>
  <c r="AE23" i="6"/>
  <c r="AJ23" i="6" s="1"/>
  <c r="AK23" i="6" s="1"/>
  <c r="AE22" i="6"/>
  <c r="AJ22" i="6" s="1"/>
  <c r="AK22" i="6" s="1"/>
  <c r="AE21" i="6"/>
  <c r="AJ21" i="6" s="1"/>
  <c r="AK21" i="6" s="1"/>
  <c r="AE20" i="6"/>
  <c r="AJ20" i="6" s="1"/>
  <c r="AK20" i="6" s="1"/>
  <c r="AE19" i="6"/>
  <c r="AJ19" i="6" s="1"/>
  <c r="AK19" i="6" s="1"/>
  <c r="AE18" i="6"/>
  <c r="AJ18" i="6" s="1"/>
  <c r="AK18" i="6" s="1"/>
  <c r="AE17" i="6"/>
  <c r="AJ17" i="6" s="1"/>
  <c r="AK17" i="6" s="1"/>
  <c r="AE16" i="6"/>
  <c r="AJ16" i="6" s="1"/>
  <c r="AK16" i="6" s="1"/>
  <c r="AM43" i="6"/>
  <c r="AN43" i="6" s="1"/>
  <c r="AM42" i="6"/>
  <c r="AM41" i="6"/>
  <c r="AM40" i="6"/>
  <c r="AM39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4" i="6"/>
  <c r="AM23" i="6"/>
  <c r="AM22" i="6"/>
  <c r="AM21" i="6"/>
  <c r="AM20" i="6"/>
  <c r="AM19" i="6"/>
  <c r="AM18" i="6"/>
  <c r="AM17" i="6"/>
  <c r="AM16" i="6"/>
  <c r="AM15" i="6"/>
  <c r="AM14" i="6"/>
  <c r="AM13" i="6"/>
  <c r="AM12" i="6"/>
  <c r="AM11" i="6"/>
  <c r="AM10" i="6"/>
  <c r="AM9" i="6"/>
  <c r="AM8" i="6"/>
  <c r="AM7" i="6"/>
  <c r="AM6" i="6"/>
  <c r="AM5" i="6"/>
  <c r="AM4" i="6"/>
  <c r="AN46" i="6"/>
  <c r="AF43" i="6"/>
  <c r="AG43" i="6" s="1"/>
  <c r="AF42" i="6"/>
  <c r="AF41" i="6"/>
  <c r="AF40" i="6"/>
  <c r="AF39" i="6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4" i="6"/>
  <c r="AF23" i="6"/>
  <c r="AF22" i="6"/>
  <c r="AF21" i="6"/>
  <c r="AF20" i="6"/>
  <c r="AF19" i="6"/>
  <c r="AF18" i="6"/>
  <c r="AF17" i="6"/>
  <c r="AF16" i="6"/>
  <c r="AF15" i="6"/>
  <c r="AF14" i="6"/>
  <c r="AF13" i="6"/>
  <c r="AF12" i="6"/>
  <c r="AF11" i="6"/>
  <c r="AF10" i="6"/>
  <c r="AF9" i="6"/>
  <c r="AF8" i="6"/>
  <c r="AF7" i="6"/>
  <c r="AF6" i="6"/>
  <c r="AF5" i="6"/>
  <c r="AL43" i="6"/>
  <c r="AQ43" i="6" s="1"/>
  <c r="AR43" i="6" s="1"/>
  <c r="AL42" i="6"/>
  <c r="AQ42" i="6" s="1"/>
  <c r="AR42" i="6" s="1"/>
  <c r="AL41" i="6"/>
  <c r="AQ41" i="6" s="1"/>
  <c r="AR41" i="6" s="1"/>
  <c r="AL40" i="6"/>
  <c r="AQ40" i="6" s="1"/>
  <c r="AR40" i="6" s="1"/>
  <c r="AL39" i="6"/>
  <c r="AQ39" i="6" s="1"/>
  <c r="AR39" i="6" s="1"/>
  <c r="AL38" i="6"/>
  <c r="AQ38" i="6" s="1"/>
  <c r="AR38" i="6" s="1"/>
  <c r="AL37" i="6"/>
  <c r="AQ37" i="6" s="1"/>
  <c r="AR37" i="6" s="1"/>
  <c r="AL36" i="6"/>
  <c r="AQ36" i="6" s="1"/>
  <c r="AR36" i="6" s="1"/>
  <c r="AL35" i="6"/>
  <c r="AQ35" i="6" s="1"/>
  <c r="AR35" i="6" s="1"/>
  <c r="AL34" i="6"/>
  <c r="AQ34" i="6" s="1"/>
  <c r="AR34" i="6" s="1"/>
  <c r="AL33" i="6"/>
  <c r="AQ33" i="6" s="1"/>
  <c r="AR33" i="6" s="1"/>
  <c r="AL32" i="6"/>
  <c r="AQ32" i="6" s="1"/>
  <c r="AR32" i="6" s="1"/>
  <c r="AL31" i="6"/>
  <c r="AQ31" i="6" s="1"/>
  <c r="AR31" i="6" s="1"/>
  <c r="AL30" i="6"/>
  <c r="AQ30" i="6" s="1"/>
  <c r="AR30" i="6" s="1"/>
  <c r="AL29" i="6"/>
  <c r="AQ29" i="6" s="1"/>
  <c r="AR29" i="6" s="1"/>
  <c r="AL28" i="6"/>
  <c r="AQ28" i="6" s="1"/>
  <c r="AR28" i="6" s="1"/>
  <c r="AL27" i="6"/>
  <c r="AQ27" i="6" s="1"/>
  <c r="AR27" i="6" s="1"/>
  <c r="AL26" i="6"/>
  <c r="AQ26" i="6" s="1"/>
  <c r="AR26" i="6" s="1"/>
  <c r="AL25" i="6"/>
  <c r="AQ25" i="6" s="1"/>
  <c r="AR25" i="6" s="1"/>
  <c r="AL24" i="6"/>
  <c r="AQ24" i="6" s="1"/>
  <c r="AR24" i="6" s="1"/>
  <c r="AL23" i="6"/>
  <c r="AQ23" i="6" s="1"/>
  <c r="AR23" i="6" s="1"/>
  <c r="AL22" i="6"/>
  <c r="AQ22" i="6" s="1"/>
  <c r="AR22" i="6" s="1"/>
  <c r="AL21" i="6"/>
  <c r="AQ21" i="6" s="1"/>
  <c r="AR21" i="6" s="1"/>
  <c r="AL20" i="6"/>
  <c r="AQ20" i="6" s="1"/>
  <c r="AR20" i="6" s="1"/>
  <c r="AL19" i="6"/>
  <c r="AQ19" i="6" s="1"/>
  <c r="AR19" i="6" s="1"/>
  <c r="AL18" i="6"/>
  <c r="AQ18" i="6" s="1"/>
  <c r="AR18" i="6" s="1"/>
  <c r="AL17" i="6"/>
  <c r="AQ17" i="6" s="1"/>
  <c r="AR17" i="6" s="1"/>
  <c r="AL16" i="6"/>
  <c r="AQ16" i="6" s="1"/>
  <c r="AR16" i="6" s="1"/>
  <c r="AL15" i="6"/>
  <c r="AL14" i="6"/>
  <c r="AL13" i="6"/>
  <c r="N12" i="13" l="1"/>
  <c r="AB12" i="13"/>
  <c r="N28" i="13"/>
  <c r="AB28" i="13"/>
  <c r="N8" i="13"/>
  <c r="N17" i="13"/>
  <c r="AB17" i="13"/>
  <c r="N21" i="13"/>
  <c r="AB21" i="13"/>
  <c r="N29" i="13"/>
  <c r="AB29" i="13"/>
  <c r="N33" i="13"/>
  <c r="AB33" i="13"/>
  <c r="N41" i="13"/>
  <c r="AB41" i="13"/>
  <c r="N24" i="13"/>
  <c r="AB24" i="13"/>
  <c r="N40" i="13"/>
  <c r="AB40" i="13"/>
  <c r="N5" i="13"/>
  <c r="AB5" i="13"/>
  <c r="N10" i="13"/>
  <c r="N14" i="13"/>
  <c r="AB14" i="13"/>
  <c r="N22" i="13"/>
  <c r="AB22" i="13"/>
  <c r="N26" i="13"/>
  <c r="AB26" i="13"/>
  <c r="N38" i="13"/>
  <c r="AB38" i="13"/>
  <c r="N42" i="13"/>
  <c r="AB42" i="13"/>
  <c r="N16" i="13"/>
  <c r="AB16" i="13"/>
  <c r="N32" i="13"/>
  <c r="N6" i="13"/>
  <c r="N15" i="13"/>
  <c r="N19" i="13"/>
  <c r="AB19" i="13"/>
  <c r="N27" i="13"/>
  <c r="AB27" i="13"/>
  <c r="N31" i="13"/>
  <c r="AB31" i="13"/>
  <c r="N35" i="13"/>
  <c r="AB35" i="13"/>
  <c r="N39" i="13"/>
  <c r="AB39" i="13"/>
  <c r="N43" i="13"/>
  <c r="AB43" i="13"/>
  <c r="AG7" i="21"/>
  <c r="AG9" i="21"/>
  <c r="AG4" i="21"/>
  <c r="AG5" i="21"/>
  <c r="AG6" i="21"/>
  <c r="AG8" i="21"/>
  <c r="AG11" i="26"/>
  <c r="AG12" i="26"/>
  <c r="AG6" i="26"/>
  <c r="AG9" i="26"/>
  <c r="AG4" i="26"/>
  <c r="AN4" i="23"/>
  <c r="AN6" i="23"/>
  <c r="AN8" i="23"/>
  <c r="AN10" i="23"/>
  <c r="AG6" i="23"/>
  <c r="AG7" i="23"/>
  <c r="AG8" i="23"/>
  <c r="AG9" i="23"/>
  <c r="AG12" i="23"/>
  <c r="AG13" i="23"/>
  <c r="AG4" i="23"/>
  <c r="AG5" i="23"/>
  <c r="AG5" i="22"/>
  <c r="AG7" i="22"/>
  <c r="AG8" i="22"/>
  <c r="AG4" i="22"/>
  <c r="AG12" i="24"/>
  <c r="AG18" i="24"/>
  <c r="AG8" i="24"/>
  <c r="AG21" i="24"/>
  <c r="AG19" i="24"/>
  <c r="AG14" i="24"/>
  <c r="AG16" i="24"/>
  <c r="AG9" i="24"/>
  <c r="AB15" i="3"/>
  <c r="AB28" i="3"/>
  <c r="AB16" i="3"/>
  <c r="AB4" i="3"/>
  <c r="AB17" i="3"/>
  <c r="V6" i="3"/>
  <c r="AB6" i="3"/>
  <c r="AZ34" i="3"/>
  <c r="U21" i="3" s="1"/>
  <c r="V5" i="3"/>
  <c r="AB5" i="3"/>
  <c r="N25" i="3"/>
  <c r="N33" i="3"/>
  <c r="N10" i="3"/>
  <c r="N14" i="3"/>
  <c r="N18" i="3"/>
  <c r="N26" i="3"/>
  <c r="N30" i="3"/>
  <c r="N34" i="3"/>
  <c r="N38" i="3"/>
  <c r="N42" i="3"/>
  <c r="N5" i="3"/>
  <c r="N29" i="3"/>
  <c r="N37" i="3"/>
  <c r="N7" i="3"/>
  <c r="N11" i="3"/>
  <c r="N15" i="3"/>
  <c r="N27" i="3"/>
  <c r="N31" i="3"/>
  <c r="N35" i="3"/>
  <c r="N39" i="3"/>
  <c r="N43" i="3"/>
  <c r="N41" i="3"/>
  <c r="N8" i="3"/>
  <c r="N12" i="3"/>
  <c r="N16" i="3"/>
  <c r="N20" i="3"/>
  <c r="N28" i="3"/>
  <c r="N32" i="3"/>
  <c r="N36" i="3"/>
  <c r="N40" i="3"/>
  <c r="F39" i="3"/>
  <c r="F31" i="3"/>
  <c r="F19" i="3"/>
  <c r="F43" i="3"/>
  <c r="F35" i="3"/>
  <c r="F27" i="3"/>
  <c r="F23" i="3"/>
  <c r="F15" i="3"/>
  <c r="F42" i="3"/>
  <c r="F34" i="3"/>
  <c r="F26" i="3"/>
  <c r="F18" i="3"/>
  <c r="F41" i="3"/>
  <c r="F37" i="3"/>
  <c r="F33" i="3"/>
  <c r="F29" i="3"/>
  <c r="F25" i="3"/>
  <c r="F21" i="3"/>
  <c r="F17" i="3"/>
  <c r="F38" i="3"/>
  <c r="F30" i="3"/>
  <c r="F22" i="3"/>
  <c r="F40" i="3"/>
  <c r="F36" i="3"/>
  <c r="F32" i="3"/>
  <c r="F28" i="3"/>
  <c r="F24" i="3"/>
  <c r="F20" i="3"/>
  <c r="F16" i="3"/>
  <c r="F8" i="3"/>
  <c r="AT40" i="13"/>
  <c r="AT37" i="13"/>
  <c r="AT41" i="13"/>
  <c r="AU41" i="13" s="1"/>
  <c r="AT36" i="13"/>
  <c r="AT38" i="13"/>
  <c r="AT42" i="13"/>
  <c r="BD21" i="13"/>
  <c r="M4" i="13"/>
  <c r="AO41" i="13"/>
  <c r="AO37" i="13"/>
  <c r="AO38" i="13"/>
  <c r="AO40" i="13"/>
  <c r="AP40" i="13" s="1"/>
  <c r="AO36" i="13"/>
  <c r="AO43" i="13"/>
  <c r="AO39" i="13"/>
  <c r="AO35" i="13"/>
  <c r="AO42" i="13"/>
  <c r="AT35" i="13"/>
  <c r="AU35" i="13" s="1"/>
  <c r="AT39" i="13"/>
  <c r="AU39" i="13" s="1"/>
  <c r="AT43" i="13"/>
  <c r="Y4" i="13"/>
  <c r="Z4" i="13" s="1"/>
  <c r="BD43" i="13"/>
  <c r="BE43" i="13" s="1"/>
  <c r="BD39" i="13"/>
  <c r="BE39" i="13" s="1"/>
  <c r="BD35" i="13"/>
  <c r="BE35" i="13" s="1"/>
  <c r="BD42" i="13"/>
  <c r="BE42" i="13" s="1"/>
  <c r="BD38" i="13"/>
  <c r="BE38" i="13" s="1"/>
  <c r="BD34" i="13"/>
  <c r="BE34" i="13" s="1"/>
  <c r="BD36" i="13"/>
  <c r="BE36" i="13" s="1"/>
  <c r="BD41" i="13"/>
  <c r="BE41" i="13" s="1"/>
  <c r="BD37" i="13"/>
  <c r="BE37" i="13" s="1"/>
  <c r="BD40" i="13"/>
  <c r="BE40" i="13" s="1"/>
  <c r="F10" i="13"/>
  <c r="AA10" i="13"/>
  <c r="F26" i="13"/>
  <c r="AA26" i="13"/>
  <c r="F34" i="13"/>
  <c r="AA34" i="13"/>
  <c r="F38" i="13"/>
  <c r="AA38" i="13"/>
  <c r="F19" i="13"/>
  <c r="AA19" i="13"/>
  <c r="F23" i="13"/>
  <c r="AA23" i="13"/>
  <c r="F27" i="13"/>
  <c r="AA27" i="13"/>
  <c r="F31" i="13"/>
  <c r="AA31" i="13"/>
  <c r="F35" i="13"/>
  <c r="AA35" i="13"/>
  <c r="F39" i="13"/>
  <c r="AA39" i="13"/>
  <c r="F43" i="13"/>
  <c r="AA43" i="13"/>
  <c r="F20" i="13"/>
  <c r="AA20" i="13"/>
  <c r="F24" i="13"/>
  <c r="AA24" i="13"/>
  <c r="F28" i="13"/>
  <c r="AA28" i="13"/>
  <c r="F32" i="13"/>
  <c r="AA32" i="13"/>
  <c r="F36" i="13"/>
  <c r="AA36" i="13"/>
  <c r="F40" i="13"/>
  <c r="AA40" i="13"/>
  <c r="F6" i="13"/>
  <c r="AA6" i="13"/>
  <c r="F14" i="13"/>
  <c r="AA14" i="13"/>
  <c r="F30" i="13"/>
  <c r="AA30" i="13"/>
  <c r="F42" i="13"/>
  <c r="AA42" i="13"/>
  <c r="F5" i="13"/>
  <c r="AA5" i="13"/>
  <c r="F9" i="13"/>
  <c r="AA9" i="13"/>
  <c r="F17" i="13"/>
  <c r="AA17" i="13"/>
  <c r="F25" i="13"/>
  <c r="AA25" i="13"/>
  <c r="F29" i="13"/>
  <c r="AA29" i="13"/>
  <c r="F33" i="13"/>
  <c r="AA33" i="13"/>
  <c r="F37" i="13"/>
  <c r="AA37" i="13"/>
  <c r="F41" i="13"/>
  <c r="AA41" i="13"/>
  <c r="Z16" i="23"/>
  <c r="Z20" i="24"/>
  <c r="Z9" i="24"/>
  <c r="Z4" i="24"/>
  <c r="X21" i="24" s="1"/>
  <c r="Z18" i="24"/>
  <c r="Z10" i="24"/>
  <c r="Z6" i="24"/>
  <c r="Z13" i="24"/>
  <c r="Z5" i="24"/>
  <c r="AC4" i="24"/>
  <c r="AD4" i="24" s="1"/>
  <c r="Z11" i="24"/>
  <c r="Z16" i="24"/>
  <c r="Z7" i="24"/>
  <c r="Z12" i="24"/>
  <c r="Z4" i="23"/>
  <c r="Z7" i="23"/>
  <c r="Z12" i="23"/>
  <c r="Z5" i="23"/>
  <c r="Z8" i="23"/>
  <c r="Z11" i="23"/>
  <c r="Z9" i="22"/>
  <c r="Z6" i="22"/>
  <c r="Z9" i="21"/>
  <c r="Z5" i="21"/>
  <c r="Z6" i="21"/>
  <c r="Z4" i="21"/>
  <c r="X10" i="21" s="1"/>
  <c r="Z7" i="21"/>
  <c r="AN6" i="26"/>
  <c r="AN12" i="26"/>
  <c r="AN4" i="26"/>
  <c r="Z14" i="26"/>
  <c r="Z8" i="26"/>
  <c r="Z5" i="26"/>
  <c r="S6" i="24"/>
  <c r="S16" i="24"/>
  <c r="S9" i="24"/>
  <c r="S8" i="24"/>
  <c r="S5" i="24"/>
  <c r="Q5" i="24" s="1"/>
  <c r="S4" i="24"/>
  <c r="S15" i="24"/>
  <c r="S17" i="24"/>
  <c r="S7" i="24"/>
  <c r="S13" i="24"/>
  <c r="S10" i="24"/>
  <c r="AS18" i="23"/>
  <c r="S11" i="23"/>
  <c r="S13" i="23"/>
  <c r="S5" i="23"/>
  <c r="S6" i="23"/>
  <c r="S4" i="23"/>
  <c r="S8" i="23"/>
  <c r="S9" i="23"/>
  <c r="U7" i="3"/>
  <c r="AY40" i="13"/>
  <c r="AY41" i="13"/>
  <c r="S10" i="26"/>
  <c r="S15" i="26"/>
  <c r="S4" i="26"/>
  <c r="S7" i="26"/>
  <c r="S9" i="26"/>
  <c r="S5" i="21"/>
  <c r="S9" i="21"/>
  <c r="S6" i="21"/>
  <c r="S7" i="21"/>
  <c r="S8" i="21"/>
  <c r="S4" i="21"/>
  <c r="L13" i="22"/>
  <c r="S4" i="22"/>
  <c r="S5" i="22"/>
  <c r="S8" i="22"/>
  <c r="S6" i="22"/>
  <c r="Q6" i="22" s="1"/>
  <c r="S9" i="22"/>
  <c r="L8" i="21"/>
  <c r="AS33" i="21"/>
  <c r="L7" i="21"/>
  <c r="AS23" i="21"/>
  <c r="AS14" i="21"/>
  <c r="L4" i="21"/>
  <c r="L6" i="21"/>
  <c r="AS12" i="21"/>
  <c r="L5" i="21"/>
  <c r="AS27" i="21"/>
  <c r="AT36" i="21"/>
  <c r="AS11" i="21"/>
  <c r="AS25" i="21"/>
  <c r="AS31" i="21"/>
  <c r="L7" i="22"/>
  <c r="L5" i="22"/>
  <c r="L6" i="22"/>
  <c r="AS27" i="22"/>
  <c r="L4" i="22"/>
  <c r="AS20" i="22"/>
  <c r="AT11" i="22"/>
  <c r="AS31" i="22"/>
  <c r="AT30" i="22"/>
  <c r="AS34" i="22"/>
  <c r="L6" i="23"/>
  <c r="L9" i="23"/>
  <c r="L10" i="23"/>
  <c r="AS33" i="23"/>
  <c r="AS42" i="23"/>
  <c r="AS39" i="23"/>
  <c r="L5" i="23"/>
  <c r="AS38" i="23"/>
  <c r="L4" i="23"/>
  <c r="L7" i="23"/>
  <c r="AS24" i="23"/>
  <c r="AS40" i="23"/>
  <c r="L10" i="24"/>
  <c r="L5" i="24"/>
  <c r="L7" i="24"/>
  <c r="L6" i="24"/>
  <c r="L11" i="24"/>
  <c r="L4" i="24"/>
  <c r="AT33" i="24"/>
  <c r="L5" i="26"/>
  <c r="L10" i="26"/>
  <c r="AS30" i="26"/>
  <c r="L4" i="26"/>
  <c r="L8" i="26"/>
  <c r="D45" i="26"/>
  <c r="E43" i="26" s="1"/>
  <c r="E5" i="26"/>
  <c r="AS32" i="26"/>
  <c r="AS34" i="26"/>
  <c r="I33" i="24"/>
  <c r="D45" i="23"/>
  <c r="E11" i="23" s="1"/>
  <c r="AS21" i="23"/>
  <c r="H9" i="23"/>
  <c r="I9" i="23" s="1"/>
  <c r="H18" i="23"/>
  <c r="AT18" i="23" s="1"/>
  <c r="E6" i="23"/>
  <c r="AT34" i="23"/>
  <c r="AT38" i="23"/>
  <c r="E9" i="23"/>
  <c r="H12" i="23"/>
  <c r="I12" i="23" s="1"/>
  <c r="H24" i="23"/>
  <c r="I24" i="23" s="1"/>
  <c r="H33" i="23"/>
  <c r="I33" i="23" s="1"/>
  <c r="H40" i="23"/>
  <c r="I40" i="23" s="1"/>
  <c r="H39" i="23"/>
  <c r="I39" i="23" s="1"/>
  <c r="H42" i="23"/>
  <c r="AT42" i="23" s="1"/>
  <c r="E5" i="22"/>
  <c r="D45" i="22"/>
  <c r="E6" i="22" s="1"/>
  <c r="E4" i="22"/>
  <c r="H31" i="22"/>
  <c r="I31" i="22" s="1"/>
  <c r="H27" i="22"/>
  <c r="I27" i="22" s="1"/>
  <c r="H34" i="22"/>
  <c r="AT34" i="22" s="1"/>
  <c r="E4" i="21"/>
  <c r="E5" i="21"/>
  <c r="I9" i="21"/>
  <c r="AS19" i="21"/>
  <c r="AS20" i="21"/>
  <c r="AS22" i="21"/>
  <c r="H33" i="21"/>
  <c r="AT33" i="21" s="1"/>
  <c r="H12" i="21"/>
  <c r="AT12" i="21" s="1"/>
  <c r="AS32" i="21"/>
  <c r="BD25" i="13"/>
  <c r="BD29" i="13"/>
  <c r="BD22" i="13"/>
  <c r="BD26" i="13"/>
  <c r="BD30" i="13"/>
  <c r="BD23" i="13"/>
  <c r="BD27" i="13"/>
  <c r="AY21" i="13"/>
  <c r="AY37" i="13"/>
  <c r="AY34" i="13"/>
  <c r="AY42" i="13"/>
  <c r="AY35" i="13"/>
  <c r="AY39" i="13"/>
  <c r="AY43" i="13"/>
  <c r="AY38" i="13"/>
  <c r="AY36" i="13"/>
  <c r="V22" i="13"/>
  <c r="V38" i="13"/>
  <c r="V42" i="13"/>
  <c r="V39" i="13"/>
  <c r="V43" i="13"/>
  <c r="U32" i="13"/>
  <c r="V32" i="13" s="1"/>
  <c r="V26" i="13"/>
  <c r="V35" i="13"/>
  <c r="V16" i="13"/>
  <c r="V24" i="13"/>
  <c r="V28" i="13"/>
  <c r="V40" i="13"/>
  <c r="J4" i="13"/>
  <c r="J16" i="13"/>
  <c r="J36" i="13"/>
  <c r="J40" i="13"/>
  <c r="J17" i="13"/>
  <c r="J33" i="13"/>
  <c r="J37" i="13"/>
  <c r="J41" i="13"/>
  <c r="J42" i="13"/>
  <c r="J38" i="13"/>
  <c r="J34" i="13"/>
  <c r="J22" i="13"/>
  <c r="J7" i="13"/>
  <c r="J19" i="13"/>
  <c r="J31" i="13"/>
  <c r="J35" i="13"/>
  <c r="J39" i="13"/>
  <c r="J43" i="13"/>
  <c r="AS32" i="24"/>
  <c r="AS28" i="24"/>
  <c r="H21" i="26"/>
  <c r="I21" i="26" s="1"/>
  <c r="BQ20" i="26"/>
  <c r="AP2" i="26"/>
  <c r="E4" i="26"/>
  <c r="Z4" i="26"/>
  <c r="X4" i="26" s="1"/>
  <c r="AN45" i="26"/>
  <c r="W5" i="26"/>
  <c r="AG5" i="26"/>
  <c r="AN5" i="26"/>
  <c r="AG7" i="26"/>
  <c r="S8" i="26"/>
  <c r="L9" i="26"/>
  <c r="Z9" i="26"/>
  <c r="I12" i="26"/>
  <c r="L12" i="26"/>
  <c r="S12" i="26"/>
  <c r="S11" i="26"/>
  <c r="S13" i="26"/>
  <c r="Z12" i="26"/>
  <c r="Z11" i="26"/>
  <c r="Z15" i="26"/>
  <c r="H17" i="26"/>
  <c r="I20" i="26"/>
  <c r="AN21" i="26"/>
  <c r="BQ43" i="26"/>
  <c r="BR43" i="26" s="1"/>
  <c r="H16" i="26"/>
  <c r="AS22" i="26"/>
  <c r="H22" i="26"/>
  <c r="S6" i="26"/>
  <c r="Z7" i="26"/>
  <c r="AN7" i="26"/>
  <c r="AN11" i="26"/>
  <c r="I14" i="26"/>
  <c r="AG13" i="26"/>
  <c r="AG10" i="26"/>
  <c r="AG14" i="26"/>
  <c r="Z16" i="26"/>
  <c r="H18" i="26"/>
  <c r="E18" i="26"/>
  <c r="S21" i="26"/>
  <c r="S19" i="26"/>
  <c r="S14" i="26"/>
  <c r="S20" i="26"/>
  <c r="L23" i="26"/>
  <c r="L22" i="26"/>
  <c r="Z24" i="26"/>
  <c r="Z23" i="26"/>
  <c r="Z19" i="26"/>
  <c r="Z20" i="26"/>
  <c r="Z22" i="26"/>
  <c r="Z21" i="26"/>
  <c r="AG25" i="26"/>
  <c r="AG23" i="26"/>
  <c r="AG15" i="26"/>
  <c r="L27" i="26"/>
  <c r="L26" i="26"/>
  <c r="L25" i="26"/>
  <c r="L24" i="26"/>
  <c r="AN31" i="26"/>
  <c r="AN30" i="26"/>
  <c r="AN26" i="26"/>
  <c r="AN23" i="26"/>
  <c r="AN19" i="26"/>
  <c r="AN18" i="26"/>
  <c r="AN17" i="26"/>
  <c r="AN16" i="26"/>
  <c r="AN15" i="26"/>
  <c r="AN14" i="26"/>
  <c r="BQ45" i="26"/>
  <c r="BR45" i="26" s="1"/>
  <c r="BQ48" i="26"/>
  <c r="BR48" i="26" s="1"/>
  <c r="BQ46" i="26"/>
  <c r="BR46" i="26" s="1"/>
  <c r="BQ44" i="26"/>
  <c r="BR44" i="26" s="1"/>
  <c r="BQ49" i="26"/>
  <c r="BR49" i="26" s="1"/>
  <c r="BQ47" i="26"/>
  <c r="BR47" i="26" s="1"/>
  <c r="BQ41" i="26"/>
  <c r="BR41" i="26" s="1"/>
  <c r="BQ42" i="26"/>
  <c r="BR42" i="26" s="1"/>
  <c r="BQ40" i="26"/>
  <c r="BR40" i="26" s="1"/>
  <c r="AQ4" i="26"/>
  <c r="AR4" i="26" s="1"/>
  <c r="L18" i="26"/>
  <c r="L17" i="26"/>
  <c r="L16" i="26"/>
  <c r="L15" i="26"/>
  <c r="L19" i="26"/>
  <c r="L14" i="26"/>
  <c r="L21" i="26"/>
  <c r="L20" i="26"/>
  <c r="S5" i="26"/>
  <c r="L6" i="26"/>
  <c r="Z6" i="26"/>
  <c r="L7" i="26"/>
  <c r="AG8" i="26"/>
  <c r="AN9" i="26"/>
  <c r="AN10" i="26"/>
  <c r="L11" i="26"/>
  <c r="L13" i="26"/>
  <c r="E14" i="26"/>
  <c r="Z13" i="26"/>
  <c r="H15" i="26"/>
  <c r="Z17" i="26"/>
  <c r="H19" i="26"/>
  <c r="O40" i="26"/>
  <c r="P40" i="26" s="1"/>
  <c r="AS40" i="26"/>
  <c r="AG20" i="26"/>
  <c r="S22" i="26"/>
  <c r="AN22" i="26"/>
  <c r="AS23" i="26"/>
  <c r="AS24" i="26"/>
  <c r="S24" i="26"/>
  <c r="AT24" i="26"/>
  <c r="O25" i="26"/>
  <c r="AS25" i="26"/>
  <c r="S25" i="26"/>
  <c r="O31" i="26"/>
  <c r="P31" i="26" s="1"/>
  <c r="AS31" i="26"/>
  <c r="AN35" i="26"/>
  <c r="AN37" i="26"/>
  <c r="AN39" i="26"/>
  <c r="V10" i="26"/>
  <c r="Z10" i="26"/>
  <c r="V13" i="26"/>
  <c r="W13" i="26" s="1"/>
  <c r="AG16" i="26"/>
  <c r="AG17" i="26"/>
  <c r="AG18" i="26"/>
  <c r="AG19" i="26"/>
  <c r="AN20" i="26"/>
  <c r="I23" i="26"/>
  <c r="AT23" i="26"/>
  <c r="AT26" i="26"/>
  <c r="I27" i="26"/>
  <c r="AT27" i="26"/>
  <c r="AQ29" i="26"/>
  <c r="AR29" i="26" s="1"/>
  <c r="AS29" i="26"/>
  <c r="AN33" i="26"/>
  <c r="AG24" i="26"/>
  <c r="AN25" i="26"/>
  <c r="AN24" i="26"/>
  <c r="AN27" i="26"/>
  <c r="S29" i="26"/>
  <c r="S28" i="26"/>
  <c r="S30" i="26"/>
  <c r="O33" i="26"/>
  <c r="P33" i="26" s="1"/>
  <c r="AS33" i="26"/>
  <c r="I42" i="26"/>
  <c r="AG42" i="26"/>
  <c r="AG38" i="26"/>
  <c r="AG36" i="26"/>
  <c r="AG29" i="26"/>
  <c r="AG22" i="26"/>
  <c r="AS26" i="26"/>
  <c r="S27" i="26"/>
  <c r="AG28" i="26"/>
  <c r="AN28" i="26"/>
  <c r="AN29" i="26"/>
  <c r="H30" i="26"/>
  <c r="I31" i="26"/>
  <c r="L31" i="26"/>
  <c r="AG30" i="26"/>
  <c r="I33" i="26"/>
  <c r="L33" i="26"/>
  <c r="L35" i="26"/>
  <c r="AS35" i="26"/>
  <c r="L37" i="26"/>
  <c r="AS37" i="26"/>
  <c r="L39" i="26"/>
  <c r="AS39" i="26"/>
  <c r="L40" i="26"/>
  <c r="I41" i="26"/>
  <c r="AG41" i="26"/>
  <c r="O43" i="26"/>
  <c r="P43" i="26" s="1"/>
  <c r="AS43" i="26"/>
  <c r="AS27" i="26"/>
  <c r="H28" i="26"/>
  <c r="AS28" i="26"/>
  <c r="Z27" i="26"/>
  <c r="Z31" i="26"/>
  <c r="AG31" i="26"/>
  <c r="AN32" i="26"/>
  <c r="Z33" i="26"/>
  <c r="AN34" i="26"/>
  <c r="AG35" i="26"/>
  <c r="H36" i="26"/>
  <c r="AS36" i="26"/>
  <c r="AG37" i="26"/>
  <c r="H38" i="26"/>
  <c r="AS38" i="26"/>
  <c r="AG39" i="26"/>
  <c r="I40" i="26"/>
  <c r="AG40" i="26"/>
  <c r="O42" i="26"/>
  <c r="P42" i="26" s="1"/>
  <c r="AS42" i="26"/>
  <c r="AG26" i="26"/>
  <c r="I29" i="26"/>
  <c r="L28" i="26"/>
  <c r="L29" i="26"/>
  <c r="I32" i="26"/>
  <c r="AT32" i="26"/>
  <c r="L32" i="26"/>
  <c r="I34" i="26"/>
  <c r="AT34" i="26"/>
  <c r="L34" i="26"/>
  <c r="O41" i="26"/>
  <c r="P41" i="26" s="1"/>
  <c r="AS41" i="26"/>
  <c r="I43" i="26"/>
  <c r="L36" i="26"/>
  <c r="L38" i="26"/>
  <c r="AT35" i="26"/>
  <c r="AN36" i="26"/>
  <c r="AT37" i="26"/>
  <c r="AN38" i="26"/>
  <c r="AT39" i="26"/>
  <c r="BQ20" i="24"/>
  <c r="AP2" i="24"/>
  <c r="I28" i="24"/>
  <c r="AT28" i="24"/>
  <c r="D45" i="24"/>
  <c r="E20" i="24" s="1"/>
  <c r="BQ45" i="24"/>
  <c r="BR45" i="24" s="1"/>
  <c r="BQ44" i="24"/>
  <c r="BR44" i="24" s="1"/>
  <c r="BQ43" i="24"/>
  <c r="BR43" i="24" s="1"/>
  <c r="BQ42" i="24"/>
  <c r="BR42" i="24" s="1"/>
  <c r="BQ41" i="24"/>
  <c r="BR41" i="24" s="1"/>
  <c r="BQ40" i="24"/>
  <c r="BR40" i="24" s="1"/>
  <c r="BQ48" i="24"/>
  <c r="BR48" i="24" s="1"/>
  <c r="BQ49" i="24"/>
  <c r="BR49" i="24" s="1"/>
  <c r="BQ46" i="24"/>
  <c r="BR46" i="24" s="1"/>
  <c r="BQ47" i="24"/>
  <c r="BR47" i="24" s="1"/>
  <c r="Z8" i="24"/>
  <c r="L9" i="24"/>
  <c r="AG10" i="24"/>
  <c r="S11" i="24"/>
  <c r="AN11" i="24"/>
  <c r="L12" i="24"/>
  <c r="AG13" i="24"/>
  <c r="AN13" i="24"/>
  <c r="S14" i="24"/>
  <c r="Z14" i="24"/>
  <c r="Z15" i="24"/>
  <c r="AG15" i="24"/>
  <c r="Z17" i="24"/>
  <c r="AG17" i="24"/>
  <c r="Z19" i="24"/>
  <c r="I21" i="24"/>
  <c r="L21" i="24"/>
  <c r="H22" i="24"/>
  <c r="L22" i="24"/>
  <c r="AS23" i="24"/>
  <c r="L23" i="24"/>
  <c r="AG24" i="24"/>
  <c r="I25" i="24"/>
  <c r="AT25" i="24"/>
  <c r="E4" i="24"/>
  <c r="AG4" i="24"/>
  <c r="AN45" i="24"/>
  <c r="E5" i="24"/>
  <c r="AG5" i="24"/>
  <c r="AG6" i="24"/>
  <c r="L8" i="24"/>
  <c r="AC8" i="24"/>
  <c r="AD8" i="24" s="1"/>
  <c r="AN9" i="24"/>
  <c r="AG11" i="24"/>
  <c r="AQ11" i="24"/>
  <c r="AR11" i="24" s="1"/>
  <c r="AN12" i="24"/>
  <c r="L14" i="24"/>
  <c r="L15" i="24"/>
  <c r="AN16" i="24"/>
  <c r="L17" i="24"/>
  <c r="AN18" i="24"/>
  <c r="L19" i="24"/>
  <c r="AQ24" i="24"/>
  <c r="AR24" i="24" s="1"/>
  <c r="AS24" i="24"/>
  <c r="O26" i="24"/>
  <c r="P26" i="24" s="1"/>
  <c r="AS26" i="24"/>
  <c r="S34" i="24"/>
  <c r="S35" i="24"/>
  <c r="S36" i="24"/>
  <c r="S33" i="24"/>
  <c r="I32" i="24"/>
  <c r="AJ4" i="24"/>
  <c r="AK4" i="24" s="1"/>
  <c r="AN4" i="24"/>
  <c r="AG7" i="24"/>
  <c r="L13" i="24"/>
  <c r="H20" i="24"/>
  <c r="S24" i="24"/>
  <c r="S23" i="24"/>
  <c r="S21" i="24"/>
  <c r="S25" i="24"/>
  <c r="AG25" i="24"/>
  <c r="AG22" i="24"/>
  <c r="AG20" i="24"/>
  <c r="AG26" i="24"/>
  <c r="L28" i="24"/>
  <c r="L27" i="24"/>
  <c r="L25" i="24"/>
  <c r="H23" i="24"/>
  <c r="AT24" i="24"/>
  <c r="AN24" i="24"/>
  <c r="I26" i="24"/>
  <c r="L26" i="24"/>
  <c r="AS27" i="24"/>
  <c r="AS29" i="24"/>
  <c r="S32" i="24"/>
  <c r="Z32" i="24"/>
  <c r="AS34" i="24"/>
  <c r="H34" i="24"/>
  <c r="I35" i="24"/>
  <c r="AT35" i="24"/>
  <c r="AG36" i="24"/>
  <c r="AG32" i="24"/>
  <c r="AG31" i="24"/>
  <c r="AT36" i="24"/>
  <c r="L24" i="24"/>
  <c r="S26" i="24"/>
  <c r="S28" i="24"/>
  <c r="S29" i="24"/>
  <c r="I30" i="24"/>
  <c r="AT30" i="24"/>
  <c r="AG29" i="24"/>
  <c r="AG30" i="24"/>
  <c r="AS31" i="24"/>
  <c r="I39" i="24"/>
  <c r="AT39" i="24"/>
  <c r="AS25" i="24"/>
  <c r="AT27" i="24"/>
  <c r="S27" i="24"/>
  <c r="AN27" i="24"/>
  <c r="AN28" i="24"/>
  <c r="S30" i="24"/>
  <c r="S31" i="24"/>
  <c r="Z34" i="24"/>
  <c r="Z28" i="24"/>
  <c r="Z35" i="24"/>
  <c r="Z36" i="24"/>
  <c r="AS30" i="24"/>
  <c r="AS33" i="24"/>
  <c r="AG35" i="24"/>
  <c r="AS37" i="24"/>
  <c r="H38" i="24"/>
  <c r="AS38" i="24"/>
  <c r="AG38" i="24"/>
  <c r="AG40" i="24"/>
  <c r="I41" i="24"/>
  <c r="AT41" i="24"/>
  <c r="AG42" i="24"/>
  <c r="I43" i="24"/>
  <c r="AT43" i="24"/>
  <c r="V29" i="24"/>
  <c r="V31" i="24"/>
  <c r="W31" i="24" s="1"/>
  <c r="Z31" i="24"/>
  <c r="V32" i="24"/>
  <c r="W32" i="24" s="1"/>
  <c r="AG34" i="24"/>
  <c r="AS36" i="24"/>
  <c r="AG39" i="24"/>
  <c r="AG33" i="24"/>
  <c r="AS35" i="24"/>
  <c r="AT37" i="24"/>
  <c r="I40" i="24"/>
  <c r="AT40" i="24"/>
  <c r="I42" i="24"/>
  <c r="AT42" i="24"/>
  <c r="AS39" i="24"/>
  <c r="AS40" i="24"/>
  <c r="AS41" i="24"/>
  <c r="AS42" i="24"/>
  <c r="AS43" i="24"/>
  <c r="E4" i="23"/>
  <c r="AN45" i="23"/>
  <c r="Z6" i="23"/>
  <c r="S7" i="23"/>
  <c r="Z9" i="23"/>
  <c r="AN11" i="23"/>
  <c r="Z14" i="23"/>
  <c r="H15" i="23"/>
  <c r="H16" i="23"/>
  <c r="Z17" i="23"/>
  <c r="Z15" i="23"/>
  <c r="E20" i="23"/>
  <c r="Z20" i="23"/>
  <c r="H8" i="23"/>
  <c r="E12" i="23"/>
  <c r="L14" i="23"/>
  <c r="L13" i="23"/>
  <c r="AN14" i="23"/>
  <c r="AN13" i="23"/>
  <c r="E16" i="23"/>
  <c r="E22" i="23"/>
  <c r="H10" i="23"/>
  <c r="AN12" i="23"/>
  <c r="H13" i="23"/>
  <c r="E14" i="23"/>
  <c r="E17" i="23"/>
  <c r="S18" i="23"/>
  <c r="S15" i="23"/>
  <c r="L19" i="23"/>
  <c r="L15" i="23"/>
  <c r="L21" i="23"/>
  <c r="L20" i="23"/>
  <c r="L16" i="23"/>
  <c r="L18" i="23"/>
  <c r="I22" i="23"/>
  <c r="AT22" i="23"/>
  <c r="E23" i="23"/>
  <c r="E7" i="23"/>
  <c r="E8" i="23"/>
  <c r="E10" i="23"/>
  <c r="S10" i="23"/>
  <c r="Z10" i="23"/>
  <c r="L11" i="23"/>
  <c r="E13" i="23"/>
  <c r="AG14" i="23"/>
  <c r="AS19" i="23"/>
  <c r="H19" i="23"/>
  <c r="AS20" i="23"/>
  <c r="H20" i="23"/>
  <c r="E21" i="23"/>
  <c r="Z22" i="23"/>
  <c r="Z21" i="23"/>
  <c r="AN7" i="23"/>
  <c r="L8" i="23"/>
  <c r="AG10" i="23"/>
  <c r="Z13" i="23"/>
  <c r="S16" i="23"/>
  <c r="S17" i="23"/>
  <c r="P21" i="23"/>
  <c r="AT21" i="23"/>
  <c r="AG21" i="23"/>
  <c r="S22" i="23"/>
  <c r="S23" i="23"/>
  <c r="S24" i="23"/>
  <c r="AT26" i="23"/>
  <c r="L25" i="23"/>
  <c r="P24" i="23"/>
  <c r="I25" i="23"/>
  <c r="E32" i="23"/>
  <c r="L32" i="23"/>
  <c r="L27" i="23"/>
  <c r="E26" i="23"/>
  <c r="I32" i="23"/>
  <c r="AT32" i="23"/>
  <c r="E15" i="23"/>
  <c r="AG16" i="23"/>
  <c r="AN17" i="23"/>
  <c r="E19" i="23"/>
  <c r="AG20" i="23"/>
  <c r="AN22" i="23"/>
  <c r="E24" i="23"/>
  <c r="L24" i="23"/>
  <c r="S25" i="23"/>
  <c r="Z25" i="23"/>
  <c r="AG26" i="23"/>
  <c r="AN26" i="23"/>
  <c r="E28" i="23"/>
  <c r="AG28" i="23"/>
  <c r="Z32" i="23"/>
  <c r="AG32" i="23"/>
  <c r="AS32" i="23"/>
  <c r="S32" i="23"/>
  <c r="S31" i="23"/>
  <c r="S29" i="23"/>
  <c r="S33" i="23"/>
  <c r="E34" i="23"/>
  <c r="E30" i="23"/>
  <c r="AG15" i="23"/>
  <c r="AN16" i="23"/>
  <c r="E18" i="23"/>
  <c r="AG19" i="23"/>
  <c r="AN20" i="23"/>
  <c r="AS22" i="23"/>
  <c r="AS23" i="23"/>
  <c r="O23" i="23"/>
  <c r="AG23" i="23"/>
  <c r="AN23" i="23"/>
  <c r="E25" i="23"/>
  <c r="AS26" i="23"/>
  <c r="S26" i="23"/>
  <c r="Z26" i="23"/>
  <c r="AS27" i="23"/>
  <c r="O27" i="23"/>
  <c r="AG27" i="23"/>
  <c r="E29" i="23"/>
  <c r="Z29" i="23"/>
  <c r="AG29" i="23"/>
  <c r="AS29" i="23"/>
  <c r="Z30" i="23"/>
  <c r="E31" i="23"/>
  <c r="Z31" i="23"/>
  <c r="AS31" i="23"/>
  <c r="AG35" i="23"/>
  <c r="AT36" i="23"/>
  <c r="E38" i="23"/>
  <c r="AG33" i="23"/>
  <c r="AG30" i="23"/>
  <c r="AS25" i="23"/>
  <c r="O25" i="23"/>
  <c r="P25" i="23" s="1"/>
  <c r="E27" i="23"/>
  <c r="AS28" i="23"/>
  <c r="I29" i="23"/>
  <c r="AT29" i="23"/>
  <c r="L28" i="23"/>
  <c r="L29" i="23"/>
  <c r="AN28" i="23"/>
  <c r="AN29" i="23"/>
  <c r="H30" i="23"/>
  <c r="AS30" i="23"/>
  <c r="L30" i="23"/>
  <c r="AN30" i="23"/>
  <c r="I31" i="23"/>
  <c r="AT31" i="23"/>
  <c r="L31" i="23"/>
  <c r="AN31" i="23"/>
  <c r="E36" i="23"/>
  <c r="E41" i="23"/>
  <c r="AS35" i="23"/>
  <c r="S35" i="23"/>
  <c r="AS37" i="23"/>
  <c r="S37" i="23"/>
  <c r="P38" i="23"/>
  <c r="E39" i="23"/>
  <c r="E40" i="23"/>
  <c r="S42" i="23"/>
  <c r="AS43" i="23"/>
  <c r="AT28" i="23"/>
  <c r="AG34" i="23"/>
  <c r="E35" i="23"/>
  <c r="AT35" i="23"/>
  <c r="AG36" i="23"/>
  <c r="E37" i="23"/>
  <c r="AT37" i="23"/>
  <c r="S41" i="23"/>
  <c r="AT41" i="23"/>
  <c r="E43" i="23"/>
  <c r="E33" i="23"/>
  <c r="AS34" i="23"/>
  <c r="S34" i="23"/>
  <c r="AS36" i="23"/>
  <c r="S36" i="23"/>
  <c r="S38" i="23"/>
  <c r="S39" i="23"/>
  <c r="AT39" i="23"/>
  <c r="S40" i="23"/>
  <c r="AS41" i="23"/>
  <c r="E42" i="23"/>
  <c r="AT43" i="23"/>
  <c r="AQ2" i="22"/>
  <c r="AN4" i="22"/>
  <c r="Z7" i="22"/>
  <c r="AG9" i="22"/>
  <c r="S10" i="22"/>
  <c r="H15" i="22"/>
  <c r="AS15" i="22"/>
  <c r="I11" i="22"/>
  <c r="AG11" i="22"/>
  <c r="AG13" i="22"/>
  <c r="AS13" i="22"/>
  <c r="H17" i="22"/>
  <c r="AS17" i="22"/>
  <c r="Z4" i="22"/>
  <c r="BQ45" i="22"/>
  <c r="BR45" i="22" s="1"/>
  <c r="BQ44" i="22"/>
  <c r="BR44" i="22" s="1"/>
  <c r="BQ43" i="22"/>
  <c r="BR43" i="22" s="1"/>
  <c r="BQ42" i="22"/>
  <c r="BR42" i="22" s="1"/>
  <c r="BQ41" i="22"/>
  <c r="BR41" i="22" s="1"/>
  <c r="BQ40" i="22"/>
  <c r="BR40" i="22" s="1"/>
  <c r="BQ48" i="22"/>
  <c r="BR48" i="22" s="1"/>
  <c r="BQ49" i="22"/>
  <c r="BR49" i="22" s="1"/>
  <c r="BQ46" i="22"/>
  <c r="BR46" i="22" s="1"/>
  <c r="BQ47" i="22"/>
  <c r="BR47" i="22" s="1"/>
  <c r="Z5" i="22"/>
  <c r="AN7" i="22"/>
  <c r="L10" i="22"/>
  <c r="AT13" i="22"/>
  <c r="AS14" i="22"/>
  <c r="H14" i="22"/>
  <c r="H18" i="22"/>
  <c r="AS18" i="22"/>
  <c r="AS11" i="22"/>
  <c r="H12" i="22"/>
  <c r="AS12" i="22"/>
  <c r="S13" i="22"/>
  <c r="S12" i="22"/>
  <c r="S11" i="22"/>
  <c r="H16" i="22"/>
  <c r="AS16" i="22"/>
  <c r="H19" i="22"/>
  <c r="AS19" i="22"/>
  <c r="Z8" i="22"/>
  <c r="L9" i="22"/>
  <c r="AN11" i="22"/>
  <c r="L12" i="22"/>
  <c r="Z15" i="22"/>
  <c r="Z16" i="22"/>
  <c r="Z17" i="22"/>
  <c r="Z18" i="22"/>
  <c r="Z19" i="22"/>
  <c r="Z20" i="22"/>
  <c r="AS22" i="22"/>
  <c r="H25" i="22"/>
  <c r="AS25" i="22"/>
  <c r="AN12" i="22"/>
  <c r="AG16" i="22"/>
  <c r="AG17" i="22"/>
  <c r="AG18" i="22"/>
  <c r="AG19" i="22"/>
  <c r="H20" i="22"/>
  <c r="AG20" i="22"/>
  <c r="AN20" i="22"/>
  <c r="H23" i="22"/>
  <c r="AS23" i="22"/>
  <c r="H21" i="22"/>
  <c r="AS21" i="22"/>
  <c r="AT22" i="22"/>
  <c r="AT24" i="22"/>
  <c r="AS26" i="22"/>
  <c r="S27" i="22"/>
  <c r="S29" i="22"/>
  <c r="S30" i="22"/>
  <c r="S32" i="22"/>
  <c r="AG33" i="22"/>
  <c r="Z34" i="22"/>
  <c r="AS24" i="22"/>
  <c r="AN26" i="22"/>
  <c r="Z29" i="22"/>
  <c r="I30" i="22"/>
  <c r="S31" i="22"/>
  <c r="Z32" i="22"/>
  <c r="AT33" i="22"/>
  <c r="H38" i="22"/>
  <c r="AS38" i="22"/>
  <c r="I40" i="22"/>
  <c r="AT40" i="22"/>
  <c r="I42" i="22"/>
  <c r="AT42" i="22"/>
  <c r="S24" i="22"/>
  <c r="AN24" i="22"/>
  <c r="AG25" i="22"/>
  <c r="H28" i="22"/>
  <c r="AS28" i="22"/>
  <c r="L28" i="22"/>
  <c r="AG28" i="22"/>
  <c r="AS29" i="22"/>
  <c r="AS30" i="22"/>
  <c r="AG30" i="22"/>
  <c r="L31" i="22"/>
  <c r="AS32" i="22"/>
  <c r="Z33" i="22"/>
  <c r="AS35" i="22"/>
  <c r="H35" i="22"/>
  <c r="AT26" i="22"/>
  <c r="AT29" i="22"/>
  <c r="AT32" i="22"/>
  <c r="H37" i="22"/>
  <c r="AS37" i="22"/>
  <c r="AG37" i="22"/>
  <c r="I39" i="22"/>
  <c r="AT39" i="22"/>
  <c r="AS33" i="22"/>
  <c r="AG35" i="22"/>
  <c r="H36" i="22"/>
  <c r="AS36" i="22"/>
  <c r="AG36" i="22"/>
  <c r="AG40" i="22"/>
  <c r="I41" i="22"/>
  <c r="AT41" i="22"/>
  <c r="AG42" i="22"/>
  <c r="I43" i="22"/>
  <c r="AT43" i="22"/>
  <c r="AG39" i="22"/>
  <c r="AS39" i="22"/>
  <c r="AS40" i="22"/>
  <c r="AS41" i="22"/>
  <c r="AS42" i="22"/>
  <c r="AS43" i="22"/>
  <c r="D45" i="21"/>
  <c r="E10" i="21" s="1"/>
  <c r="V4" i="21"/>
  <c r="W4" i="21" s="1"/>
  <c r="BQ45" i="21"/>
  <c r="BR45" i="21" s="1"/>
  <c r="BQ44" i="21"/>
  <c r="BR44" i="21" s="1"/>
  <c r="BQ43" i="21"/>
  <c r="BR43" i="21" s="1"/>
  <c r="BQ42" i="21"/>
  <c r="BR42" i="21" s="1"/>
  <c r="BQ41" i="21"/>
  <c r="BR41" i="21" s="1"/>
  <c r="BQ40" i="21"/>
  <c r="BR40" i="21" s="1"/>
  <c r="BQ48" i="21"/>
  <c r="BR48" i="21" s="1"/>
  <c r="BQ49" i="21"/>
  <c r="BR49" i="21" s="1"/>
  <c r="BQ46" i="21"/>
  <c r="BR46" i="21" s="1"/>
  <c r="BQ47" i="21"/>
  <c r="BR47" i="21" s="1"/>
  <c r="S10" i="21"/>
  <c r="AN10" i="21"/>
  <c r="I12" i="21"/>
  <c r="AN12" i="21"/>
  <c r="L13" i="21"/>
  <c r="Z13" i="21"/>
  <c r="AS13" i="21"/>
  <c r="H14" i="21"/>
  <c r="L14" i="21"/>
  <c r="S14" i="21"/>
  <c r="AT15" i="21"/>
  <c r="AS15" i="21"/>
  <c r="AT16" i="21"/>
  <c r="I29" i="21"/>
  <c r="AT29" i="21"/>
  <c r="H11" i="21"/>
  <c r="AS18" i="21"/>
  <c r="BQ29" i="21"/>
  <c r="BQ23" i="21"/>
  <c r="BQ21" i="21"/>
  <c r="BQ25" i="21"/>
  <c r="BQ24" i="21"/>
  <c r="BQ28" i="21"/>
  <c r="BQ27" i="21"/>
  <c r="BQ26" i="21"/>
  <c r="BQ22" i="21"/>
  <c r="BQ30" i="21"/>
  <c r="AN4" i="21"/>
  <c r="AS17" i="21"/>
  <c r="AT18" i="21"/>
  <c r="I21" i="21"/>
  <c r="AT21" i="21"/>
  <c r="AT13" i="21"/>
  <c r="AS16" i="21"/>
  <c r="AT17" i="21"/>
  <c r="I15" i="21"/>
  <c r="I16" i="21"/>
  <c r="I17" i="21"/>
  <c r="I18" i="21"/>
  <c r="I19" i="21"/>
  <c r="I20" i="21"/>
  <c r="AS21" i="21"/>
  <c r="I22" i="21"/>
  <c r="S26" i="21"/>
  <c r="AS26" i="21"/>
  <c r="H27" i="21"/>
  <c r="L27" i="21"/>
  <c r="AT28" i="21"/>
  <c r="AS29" i="21"/>
  <c r="S30" i="21"/>
  <c r="AN30" i="21"/>
  <c r="H31" i="21"/>
  <c r="S32" i="21"/>
  <c r="AC32" i="21"/>
  <c r="AD32" i="21" s="1"/>
  <c r="Z16" i="21"/>
  <c r="Z17" i="21"/>
  <c r="Z18" i="21"/>
  <c r="V19" i="21"/>
  <c r="W19" i="21" s="1"/>
  <c r="Z19" i="21"/>
  <c r="V20" i="21"/>
  <c r="W20" i="21" s="1"/>
  <c r="Z20" i="21"/>
  <c r="L21" i="21"/>
  <c r="AN21" i="21"/>
  <c r="V22" i="21"/>
  <c r="W22" i="21" s="1"/>
  <c r="Z22" i="21"/>
  <c r="H23" i="21"/>
  <c r="AS24" i="21"/>
  <c r="H25" i="21"/>
  <c r="AT26" i="21"/>
  <c r="AT24" i="21"/>
  <c r="AT30" i="21"/>
  <c r="AN23" i="21"/>
  <c r="AS28" i="21"/>
  <c r="AS30" i="21"/>
  <c r="AS34" i="21"/>
  <c r="H34" i="21"/>
  <c r="AG34" i="21"/>
  <c r="AS36" i="21"/>
  <c r="AG37" i="21"/>
  <c r="I39" i="21"/>
  <c r="AT39" i="21"/>
  <c r="AS35" i="21"/>
  <c r="I38" i="21"/>
  <c r="AT38" i="21"/>
  <c r="I41" i="21"/>
  <c r="AT41" i="21"/>
  <c r="I43" i="21"/>
  <c r="AT43" i="21"/>
  <c r="I37" i="21"/>
  <c r="AT37" i="21"/>
  <c r="H35" i="21"/>
  <c r="AG35" i="21"/>
  <c r="I36" i="21"/>
  <c r="AG38" i="21"/>
  <c r="I40" i="21"/>
  <c r="AT40" i="21"/>
  <c r="AG41" i="21"/>
  <c r="I42" i="21"/>
  <c r="AT42" i="21"/>
  <c r="AS37" i="21"/>
  <c r="AS38" i="21"/>
  <c r="AS39" i="21"/>
  <c r="AS40" i="21"/>
  <c r="AS41" i="21"/>
  <c r="AS42" i="21"/>
  <c r="AS43" i="21"/>
  <c r="L13" i="6"/>
  <c r="E5" i="6"/>
  <c r="E4" i="6"/>
  <c r="L4" i="6"/>
  <c r="J15" i="6" s="1"/>
  <c r="S10" i="6"/>
  <c r="S22" i="6"/>
  <c r="L9" i="6"/>
  <c r="L29" i="6"/>
  <c r="L31" i="6"/>
  <c r="S17" i="6"/>
  <c r="S30" i="6"/>
  <c r="S34" i="6"/>
  <c r="L16" i="6"/>
  <c r="L24" i="6"/>
  <c r="L32" i="6"/>
  <c r="S24" i="6"/>
  <c r="W22" i="6"/>
  <c r="S23" i="6"/>
  <c r="S29" i="6"/>
  <c r="S32" i="6"/>
  <c r="L5" i="6"/>
  <c r="L7" i="6"/>
  <c r="L17" i="6"/>
  <c r="L19" i="6"/>
  <c r="L33" i="6"/>
  <c r="L35" i="6"/>
  <c r="S12" i="6"/>
  <c r="S36" i="6"/>
  <c r="V38" i="6"/>
  <c r="AT38" i="6" s="1"/>
  <c r="V42" i="6"/>
  <c r="W42" i="6" s="1"/>
  <c r="S5" i="6"/>
  <c r="S7" i="6"/>
  <c r="S9" i="6"/>
  <c r="S11" i="6"/>
  <c r="S13" i="6"/>
  <c r="S14" i="6"/>
  <c r="S16" i="6"/>
  <c r="S25" i="6"/>
  <c r="S26" i="6"/>
  <c r="S37" i="6"/>
  <c r="S38" i="6"/>
  <c r="S41" i="6"/>
  <c r="S42" i="6"/>
  <c r="V40" i="6"/>
  <c r="W40" i="6" s="1"/>
  <c r="L12" i="6"/>
  <c r="L21" i="6"/>
  <c r="L23" i="6"/>
  <c r="L28" i="6"/>
  <c r="L37" i="6"/>
  <c r="L39" i="6"/>
  <c r="L42" i="6"/>
  <c r="W32" i="6"/>
  <c r="S21" i="6"/>
  <c r="W30" i="6"/>
  <c r="S28" i="6"/>
  <c r="S33" i="6"/>
  <c r="L11" i="6"/>
  <c r="L25" i="6"/>
  <c r="L27" i="6"/>
  <c r="L41" i="6"/>
  <c r="L8" i="6"/>
  <c r="L6" i="6"/>
  <c r="L10" i="6"/>
  <c r="L14" i="6"/>
  <c r="J14" i="6" s="1"/>
  <c r="L18" i="6"/>
  <c r="L22" i="6"/>
  <c r="L26" i="6"/>
  <c r="L30" i="6"/>
  <c r="L34" i="6"/>
  <c r="L38" i="6"/>
  <c r="W20" i="6"/>
  <c r="W26" i="6"/>
  <c r="W36" i="6"/>
  <c r="W24" i="6"/>
  <c r="W16" i="6"/>
  <c r="W18" i="6"/>
  <c r="W28" i="6"/>
  <c r="W34" i="6"/>
  <c r="S6" i="6"/>
  <c r="S15" i="6"/>
  <c r="S19" i="6"/>
  <c r="S27" i="6"/>
  <c r="S31" i="6"/>
  <c r="S35" i="6"/>
  <c r="S39" i="6"/>
  <c r="S4" i="6"/>
  <c r="S20" i="6"/>
  <c r="S8" i="6"/>
  <c r="D45" i="6"/>
  <c r="E8" i="6" s="1"/>
  <c r="AG42" i="6"/>
  <c r="Z6" i="6"/>
  <c r="Z10" i="6"/>
  <c r="Z14" i="6"/>
  <c r="Z18" i="6"/>
  <c r="Z22" i="6"/>
  <c r="Z26" i="6"/>
  <c r="Z30" i="6"/>
  <c r="Z34" i="6"/>
  <c r="Z38" i="6"/>
  <c r="Z42" i="6"/>
  <c r="Z7" i="6"/>
  <c r="Z11" i="6"/>
  <c r="Z15" i="6"/>
  <c r="Z19" i="6"/>
  <c r="Z23" i="6"/>
  <c r="Z27" i="6"/>
  <c r="Z31" i="6"/>
  <c r="Z35" i="6"/>
  <c r="Z39" i="6"/>
  <c r="AN41" i="6"/>
  <c r="Z4" i="6"/>
  <c r="Z8" i="6"/>
  <c r="Z12" i="6"/>
  <c r="Z16" i="6"/>
  <c r="Z20" i="6"/>
  <c r="Z24" i="6"/>
  <c r="Z28" i="6"/>
  <c r="Z32" i="6"/>
  <c r="Z36" i="6"/>
  <c r="Z40" i="6"/>
  <c r="Z5" i="6"/>
  <c r="Z9" i="6"/>
  <c r="Z13" i="6"/>
  <c r="Z17" i="6"/>
  <c r="Z21" i="6"/>
  <c r="Z25" i="6"/>
  <c r="Z29" i="6"/>
  <c r="Z33" i="6"/>
  <c r="Z37" i="6"/>
  <c r="Z41" i="6"/>
  <c r="AG10" i="6"/>
  <c r="AG30" i="6"/>
  <c r="AG34" i="6"/>
  <c r="AG38" i="6"/>
  <c r="AN13" i="6"/>
  <c r="AN21" i="6"/>
  <c r="AN29" i="6"/>
  <c r="AN37" i="6"/>
  <c r="AG6" i="6"/>
  <c r="AN17" i="6"/>
  <c r="AN25" i="6"/>
  <c r="AN33" i="6"/>
  <c r="AG14" i="6"/>
  <c r="AG22" i="6"/>
  <c r="AN9" i="6"/>
  <c r="AG18" i="6"/>
  <c r="AG26" i="6"/>
  <c r="AG12" i="6"/>
  <c r="AG16" i="6"/>
  <c r="AG20" i="6"/>
  <c r="AG24" i="6"/>
  <c r="AG28" i="6"/>
  <c r="AG32" i="6"/>
  <c r="AG36" i="6"/>
  <c r="AG40" i="6"/>
  <c r="AG13" i="6"/>
  <c r="AG17" i="6"/>
  <c r="AG21" i="6"/>
  <c r="AG25" i="6"/>
  <c r="AG29" i="6"/>
  <c r="AG33" i="6"/>
  <c r="AG37" i="6"/>
  <c r="AG41" i="6"/>
  <c r="AG11" i="6"/>
  <c r="AG15" i="6"/>
  <c r="AG19" i="6"/>
  <c r="AG23" i="6"/>
  <c r="AG27" i="6"/>
  <c r="AG31" i="6"/>
  <c r="AG35" i="6"/>
  <c r="AG39" i="6"/>
  <c r="AN10" i="6"/>
  <c r="AN14" i="6"/>
  <c r="AN18" i="6"/>
  <c r="AN22" i="6"/>
  <c r="AN26" i="6"/>
  <c r="AN30" i="6"/>
  <c r="AN34" i="6"/>
  <c r="AN38" i="6"/>
  <c r="AN42" i="6"/>
  <c r="AG5" i="6"/>
  <c r="AG7" i="6"/>
  <c r="AN12" i="6"/>
  <c r="AN16" i="6"/>
  <c r="AN20" i="6"/>
  <c r="AN24" i="6"/>
  <c r="AN28" i="6"/>
  <c r="AN32" i="6"/>
  <c r="AN36" i="6"/>
  <c r="AN40" i="6"/>
  <c r="AG9" i="6"/>
  <c r="AG8" i="6"/>
  <c r="AN11" i="6"/>
  <c r="AN19" i="6"/>
  <c r="AN27" i="6"/>
  <c r="AN39" i="6"/>
  <c r="AN15" i="6"/>
  <c r="AN23" i="6"/>
  <c r="AN31" i="6"/>
  <c r="AN35" i="6"/>
  <c r="AN7" i="6"/>
  <c r="AN8" i="6"/>
  <c r="AN5" i="6"/>
  <c r="AN4" i="6"/>
  <c r="AN6" i="6"/>
  <c r="AN45" i="6"/>
  <c r="AS28" i="6"/>
  <c r="AS32" i="6"/>
  <c r="AS20" i="6"/>
  <c r="AS36" i="6"/>
  <c r="AS24" i="6"/>
  <c r="AS40" i="6"/>
  <c r="AS21" i="6"/>
  <c r="AS25" i="6"/>
  <c r="AS29" i="6"/>
  <c r="AS33" i="6"/>
  <c r="AS37" i="6"/>
  <c r="AS41" i="6"/>
  <c r="AS18" i="6"/>
  <c r="AS22" i="6"/>
  <c r="AS26" i="6"/>
  <c r="AS30" i="6"/>
  <c r="AS34" i="6"/>
  <c r="AS38" i="6"/>
  <c r="AS42" i="6"/>
  <c r="AS19" i="6"/>
  <c r="AS23" i="6"/>
  <c r="AS27" i="6"/>
  <c r="AS31" i="6"/>
  <c r="AS35" i="6"/>
  <c r="AS39" i="6"/>
  <c r="AS43" i="6"/>
  <c r="AT35" i="6"/>
  <c r="AT23" i="6"/>
  <c r="AT31" i="6"/>
  <c r="AT21" i="6"/>
  <c r="AT18" i="6"/>
  <c r="AT26" i="6"/>
  <c r="AT30" i="6"/>
  <c r="AT34" i="6"/>
  <c r="AT19" i="6"/>
  <c r="AT27" i="6"/>
  <c r="AT39" i="6"/>
  <c r="AT29" i="6"/>
  <c r="AT43" i="6"/>
  <c r="AT37" i="6"/>
  <c r="AT25" i="6"/>
  <c r="AT22" i="6"/>
  <c r="AT41" i="6"/>
  <c r="AT33" i="6"/>
  <c r="AT36" i="6"/>
  <c r="AT32" i="6"/>
  <c r="AT28" i="6"/>
  <c r="AT24" i="6"/>
  <c r="AT20" i="6"/>
  <c r="N4" i="13" l="1"/>
  <c r="AB4" i="13"/>
  <c r="AE8" i="21"/>
  <c r="AE10" i="21"/>
  <c r="AE9" i="21"/>
  <c r="AE5" i="21"/>
  <c r="AE7" i="21"/>
  <c r="AE21" i="26"/>
  <c r="AS21" i="26"/>
  <c r="AE20" i="26"/>
  <c r="AE18" i="26"/>
  <c r="AE8" i="26"/>
  <c r="AE15" i="26"/>
  <c r="AE17" i="26"/>
  <c r="AE19" i="26"/>
  <c r="AE4" i="26"/>
  <c r="AL11" i="23"/>
  <c r="AL10" i="23"/>
  <c r="BQ40" i="23" s="1"/>
  <c r="BQ44" i="23"/>
  <c r="BR44" i="23" s="1"/>
  <c r="BQ46" i="23"/>
  <c r="BR46" i="23" s="1"/>
  <c r="BQ42" i="23"/>
  <c r="BR42" i="23" s="1"/>
  <c r="BQ45" i="23"/>
  <c r="BR45" i="23" s="1"/>
  <c r="BQ47" i="23"/>
  <c r="BR47" i="23" s="1"/>
  <c r="AE10" i="23"/>
  <c r="AE17" i="23"/>
  <c r="AE16" i="23"/>
  <c r="AE9" i="23"/>
  <c r="AE13" i="23"/>
  <c r="AE15" i="23"/>
  <c r="AE6" i="23"/>
  <c r="AE5" i="22"/>
  <c r="AE10" i="22"/>
  <c r="AE6" i="22"/>
  <c r="AE4" i="22"/>
  <c r="AE17" i="24"/>
  <c r="AE15" i="24"/>
  <c r="AE22" i="24"/>
  <c r="AS22" i="24" s="1"/>
  <c r="AE6" i="24"/>
  <c r="AE5" i="24"/>
  <c r="AE21" i="24"/>
  <c r="AS21" i="24" s="1"/>
  <c r="AE14" i="24"/>
  <c r="V21" i="3"/>
  <c r="AB21" i="3"/>
  <c r="U18" i="3"/>
  <c r="AB18" i="3" s="1"/>
  <c r="U19" i="3"/>
  <c r="V7" i="3"/>
  <c r="AB7" i="3"/>
  <c r="X7" i="22"/>
  <c r="BD31" i="13"/>
  <c r="BD28" i="13"/>
  <c r="BD24" i="13"/>
  <c r="X5" i="23"/>
  <c r="X5" i="24"/>
  <c r="X20" i="24"/>
  <c r="AS20" i="24" s="1"/>
  <c r="X19" i="24"/>
  <c r="AS19" i="24" s="1"/>
  <c r="X17" i="24"/>
  <c r="X14" i="24"/>
  <c r="X15" i="24"/>
  <c r="X9" i="23"/>
  <c r="X11" i="23"/>
  <c r="X13" i="23"/>
  <c r="X14" i="23"/>
  <c r="X8" i="22"/>
  <c r="X10" i="22"/>
  <c r="X4" i="22"/>
  <c r="X5" i="22"/>
  <c r="X6" i="22"/>
  <c r="X6" i="21"/>
  <c r="X7" i="21"/>
  <c r="X9" i="21"/>
  <c r="BI49" i="21" s="1"/>
  <c r="BJ49" i="21" s="1"/>
  <c r="BI45" i="21"/>
  <c r="BJ45" i="21" s="1"/>
  <c r="AT32" i="21"/>
  <c r="X17" i="26"/>
  <c r="X16" i="26"/>
  <c r="X8" i="26"/>
  <c r="X13" i="26"/>
  <c r="X18" i="26"/>
  <c r="Q18" i="24"/>
  <c r="Q14" i="24"/>
  <c r="AS18" i="24"/>
  <c r="Q9" i="24"/>
  <c r="Q17" i="24"/>
  <c r="Q13" i="23"/>
  <c r="Q9" i="23"/>
  <c r="Q14" i="23"/>
  <c r="Q11" i="23"/>
  <c r="Y4" i="3"/>
  <c r="Z4" i="3" s="1"/>
  <c r="Y5" i="3"/>
  <c r="Q17" i="26"/>
  <c r="Q12" i="26"/>
  <c r="Q16" i="26"/>
  <c r="BE40" i="26" s="1"/>
  <c r="Q8" i="26"/>
  <c r="Q6" i="21"/>
  <c r="Q10" i="21"/>
  <c r="Q9" i="21"/>
  <c r="BE42" i="21"/>
  <c r="Q8" i="22"/>
  <c r="Q4" i="22"/>
  <c r="Q10" i="22"/>
  <c r="Q5" i="22"/>
  <c r="J8" i="21"/>
  <c r="J9" i="21"/>
  <c r="J6" i="21"/>
  <c r="J7" i="21"/>
  <c r="J5" i="21"/>
  <c r="J10" i="22"/>
  <c r="J6" i="22"/>
  <c r="J7" i="22"/>
  <c r="J4" i="22"/>
  <c r="J5" i="22"/>
  <c r="J12" i="23"/>
  <c r="AS12" i="23" s="1"/>
  <c r="J7" i="23"/>
  <c r="J11" i="23"/>
  <c r="J10" i="23"/>
  <c r="J8" i="23"/>
  <c r="AS8" i="23" s="1"/>
  <c r="J9" i="23"/>
  <c r="J4" i="23"/>
  <c r="J16" i="24"/>
  <c r="J13" i="24"/>
  <c r="J10" i="24"/>
  <c r="J11" i="24"/>
  <c r="J9" i="24"/>
  <c r="J15" i="24"/>
  <c r="J4" i="24"/>
  <c r="J6" i="24"/>
  <c r="J14" i="24"/>
  <c r="AT43" i="26"/>
  <c r="AT40" i="26"/>
  <c r="J6" i="26"/>
  <c r="J15" i="26"/>
  <c r="J11" i="26"/>
  <c r="J7" i="26"/>
  <c r="J14" i="26"/>
  <c r="AT33" i="26"/>
  <c r="J4" i="26"/>
  <c r="AT31" i="26"/>
  <c r="AT42" i="26"/>
  <c r="J12" i="26"/>
  <c r="E24" i="26"/>
  <c r="E19" i="26"/>
  <c r="E25" i="26"/>
  <c r="E10" i="26"/>
  <c r="E40" i="26"/>
  <c r="E8" i="26"/>
  <c r="C8" i="26" s="1"/>
  <c r="E11" i="26"/>
  <c r="E38" i="26"/>
  <c r="E29" i="26"/>
  <c r="E13" i="26"/>
  <c r="E15" i="26"/>
  <c r="E20" i="26"/>
  <c r="E35" i="26"/>
  <c r="E41" i="26"/>
  <c r="E30" i="26"/>
  <c r="E31" i="26"/>
  <c r="E27" i="26"/>
  <c r="E22" i="26"/>
  <c r="E34" i="26"/>
  <c r="E16" i="26"/>
  <c r="E7" i="26"/>
  <c r="E37" i="26"/>
  <c r="E42" i="26"/>
  <c r="E21" i="26"/>
  <c r="E28" i="26"/>
  <c r="E36" i="26"/>
  <c r="E32" i="26"/>
  <c r="E26" i="26"/>
  <c r="E23" i="26"/>
  <c r="E12" i="26"/>
  <c r="E6" i="26"/>
  <c r="E33" i="26"/>
  <c r="E17" i="26"/>
  <c r="E9" i="26"/>
  <c r="E39" i="26"/>
  <c r="E30" i="24"/>
  <c r="E32" i="24"/>
  <c r="E37" i="24"/>
  <c r="E43" i="24"/>
  <c r="E36" i="24"/>
  <c r="E41" i="24"/>
  <c r="E34" i="24"/>
  <c r="E22" i="24"/>
  <c r="E39" i="24"/>
  <c r="E29" i="24"/>
  <c r="E42" i="24"/>
  <c r="E27" i="24"/>
  <c r="E28" i="24"/>
  <c r="E38" i="24"/>
  <c r="E33" i="24"/>
  <c r="E26" i="24"/>
  <c r="E31" i="24"/>
  <c r="C7" i="23"/>
  <c r="C6" i="23"/>
  <c r="AT40" i="23"/>
  <c r="C5" i="23"/>
  <c r="I18" i="23"/>
  <c r="AT33" i="23"/>
  <c r="AS5" i="23"/>
  <c r="I42" i="23"/>
  <c r="AT24" i="23"/>
  <c r="C4" i="23"/>
  <c r="E21" i="22"/>
  <c r="E41" i="22"/>
  <c r="E39" i="22"/>
  <c r="E38" i="22"/>
  <c r="E35" i="22"/>
  <c r="E16" i="22"/>
  <c r="E11" i="22"/>
  <c r="E30" i="22"/>
  <c r="E20" i="22"/>
  <c r="E42" i="22"/>
  <c r="E34" i="22"/>
  <c r="E27" i="22"/>
  <c r="E32" i="22"/>
  <c r="E24" i="22"/>
  <c r="E9" i="22"/>
  <c r="E18" i="22"/>
  <c r="E31" i="22"/>
  <c r="E8" i="22"/>
  <c r="E7" i="22"/>
  <c r="E43" i="22"/>
  <c r="E36" i="22"/>
  <c r="E25" i="22"/>
  <c r="E33" i="22"/>
  <c r="E23" i="22"/>
  <c r="E26" i="22"/>
  <c r="E29" i="22"/>
  <c r="E14" i="22"/>
  <c r="E15" i="22"/>
  <c r="E19" i="22"/>
  <c r="E13" i="22"/>
  <c r="E12" i="22"/>
  <c r="E37" i="22"/>
  <c r="E40" i="22"/>
  <c r="E28" i="22"/>
  <c r="E10" i="22"/>
  <c r="E17" i="22"/>
  <c r="E22" i="22"/>
  <c r="I34" i="22"/>
  <c r="AT31" i="22"/>
  <c r="AT27" i="22"/>
  <c r="E37" i="21"/>
  <c r="E34" i="21"/>
  <c r="E40" i="21"/>
  <c r="E38" i="21"/>
  <c r="E33" i="21"/>
  <c r="E23" i="21"/>
  <c r="E35" i="21"/>
  <c r="E29" i="21"/>
  <c r="E21" i="21"/>
  <c r="E9" i="21"/>
  <c r="E41" i="21"/>
  <c r="E39" i="21"/>
  <c r="E42" i="21"/>
  <c r="E28" i="21"/>
  <c r="E12" i="21"/>
  <c r="E30" i="21"/>
  <c r="E11" i="21"/>
  <c r="E43" i="21"/>
  <c r="E36" i="21"/>
  <c r="I33" i="21"/>
  <c r="E27" i="21"/>
  <c r="E25" i="21"/>
  <c r="AY29" i="13"/>
  <c r="AY25" i="13"/>
  <c r="AY31" i="13"/>
  <c r="AZ43" i="13" s="1"/>
  <c r="AY23" i="13"/>
  <c r="AZ35" i="13" s="1"/>
  <c r="AY22" i="13"/>
  <c r="AY30" i="13"/>
  <c r="AY28" i="13"/>
  <c r="AY24" i="13"/>
  <c r="AY27" i="13"/>
  <c r="AY26" i="13"/>
  <c r="J6" i="13"/>
  <c r="J14" i="13"/>
  <c r="E25" i="24"/>
  <c r="E7" i="24"/>
  <c r="E11" i="24"/>
  <c r="E13" i="24"/>
  <c r="E14" i="24"/>
  <c r="E18" i="24"/>
  <c r="E35" i="24"/>
  <c r="E40" i="24"/>
  <c r="E24" i="24"/>
  <c r="E6" i="24"/>
  <c r="AT28" i="26"/>
  <c r="I28" i="26"/>
  <c r="P25" i="26"/>
  <c r="AT25" i="26"/>
  <c r="AT22" i="26"/>
  <c r="I22" i="26"/>
  <c r="AT41" i="26"/>
  <c r="I30" i="26"/>
  <c r="AT30" i="26"/>
  <c r="AT29" i="26"/>
  <c r="AT38" i="26"/>
  <c r="I38" i="26"/>
  <c r="AT36" i="26"/>
  <c r="I36" i="26"/>
  <c r="W10" i="26"/>
  <c r="I19" i="26"/>
  <c r="I15" i="26"/>
  <c r="I18" i="26"/>
  <c r="BQ27" i="26"/>
  <c r="BQ30" i="26"/>
  <c r="BQ28" i="26"/>
  <c r="BQ29" i="26"/>
  <c r="BQ24" i="26"/>
  <c r="BQ23" i="26"/>
  <c r="BQ26" i="26"/>
  <c r="BQ25" i="26"/>
  <c r="BQ22" i="26"/>
  <c r="BQ21" i="26"/>
  <c r="I16" i="26"/>
  <c r="I17" i="26"/>
  <c r="W29" i="24"/>
  <c r="AT29" i="24"/>
  <c r="I34" i="24"/>
  <c r="AT34" i="24"/>
  <c r="AT31" i="24"/>
  <c r="E23" i="24"/>
  <c r="E21" i="24"/>
  <c r="E19" i="24"/>
  <c r="E17" i="24"/>
  <c r="E15" i="24"/>
  <c r="E10" i="24"/>
  <c r="E12" i="24"/>
  <c r="E16" i="24"/>
  <c r="E8" i="24"/>
  <c r="AT26" i="24"/>
  <c r="I23" i="24"/>
  <c r="AT23" i="24"/>
  <c r="AT32" i="24"/>
  <c r="I22" i="24"/>
  <c r="BQ29" i="24"/>
  <c r="BQ27" i="24"/>
  <c r="BQ25" i="24"/>
  <c r="BQ23" i="24"/>
  <c r="BQ30" i="24"/>
  <c r="BQ21" i="24"/>
  <c r="BQ28" i="24"/>
  <c r="BQ24" i="24"/>
  <c r="BQ22" i="24"/>
  <c r="BQ26" i="24"/>
  <c r="AT38" i="24"/>
  <c r="I38" i="24"/>
  <c r="I20" i="24"/>
  <c r="E9" i="24"/>
  <c r="AT30" i="23"/>
  <c r="I30" i="23"/>
  <c r="AT25" i="23"/>
  <c r="AT19" i="23"/>
  <c r="I19" i="23"/>
  <c r="I8" i="23"/>
  <c r="I16" i="23"/>
  <c r="AT27" i="23"/>
  <c r="P27" i="23"/>
  <c r="P23" i="23"/>
  <c r="AT23" i="23"/>
  <c r="I20" i="23"/>
  <c r="AT20" i="23"/>
  <c r="I15" i="23"/>
  <c r="I13" i="23"/>
  <c r="I10" i="23"/>
  <c r="AT28" i="22"/>
  <c r="I28" i="22"/>
  <c r="AT21" i="22"/>
  <c r="I21" i="22"/>
  <c r="AT23" i="22"/>
  <c r="I23" i="22"/>
  <c r="I25" i="22"/>
  <c r="AT25" i="22"/>
  <c r="AT19" i="22"/>
  <c r="I19" i="22"/>
  <c r="AT18" i="22"/>
  <c r="I18" i="22"/>
  <c r="AT15" i="22"/>
  <c r="I15" i="22"/>
  <c r="AT37" i="22"/>
  <c r="I37" i="22"/>
  <c r="AT36" i="22"/>
  <c r="I36" i="22"/>
  <c r="AT35" i="22"/>
  <c r="I35" i="22"/>
  <c r="AT38" i="22"/>
  <c r="I38" i="22"/>
  <c r="AT14" i="22"/>
  <c r="I14" i="22"/>
  <c r="BQ20" i="22"/>
  <c r="AP2" i="22"/>
  <c r="AT16" i="22"/>
  <c r="I16" i="22"/>
  <c r="I20" i="22"/>
  <c r="AT20" i="22"/>
  <c r="AT12" i="22"/>
  <c r="I12" i="22"/>
  <c r="AT17" i="22"/>
  <c r="I17" i="22"/>
  <c r="AT23" i="21"/>
  <c r="I23" i="21"/>
  <c r="I11" i="21"/>
  <c r="AT11" i="21"/>
  <c r="AT20" i="21"/>
  <c r="E8" i="21"/>
  <c r="I27" i="21"/>
  <c r="AT27" i="21"/>
  <c r="AT19" i="21"/>
  <c r="I34" i="21"/>
  <c r="AT34" i="21"/>
  <c r="AT31" i="21"/>
  <c r="I31" i="21"/>
  <c r="E31" i="21"/>
  <c r="E24" i="21"/>
  <c r="E22" i="21"/>
  <c r="E20" i="21"/>
  <c r="E19" i="21"/>
  <c r="E32" i="21"/>
  <c r="E26" i="21"/>
  <c r="E14" i="21"/>
  <c r="E16" i="21"/>
  <c r="E15" i="21"/>
  <c r="E17" i="21"/>
  <c r="E18" i="21"/>
  <c r="E13" i="21"/>
  <c r="E6" i="21"/>
  <c r="E7" i="21"/>
  <c r="AT35" i="21"/>
  <c r="I35" i="21"/>
  <c r="I25" i="21"/>
  <c r="AT25" i="21"/>
  <c r="AT22" i="21"/>
  <c r="AT14" i="21"/>
  <c r="I14" i="21"/>
  <c r="Q8" i="6"/>
  <c r="Q17" i="6"/>
  <c r="J6" i="6"/>
  <c r="J13" i="6"/>
  <c r="Q15" i="6"/>
  <c r="Q13" i="6"/>
  <c r="Q14" i="6"/>
  <c r="X13" i="6"/>
  <c r="X15" i="6"/>
  <c r="X12" i="6"/>
  <c r="X14" i="6"/>
  <c r="J4" i="6"/>
  <c r="J8" i="6"/>
  <c r="J12" i="6"/>
  <c r="J7" i="6"/>
  <c r="J10" i="6"/>
  <c r="Q12" i="6"/>
  <c r="Q6" i="6"/>
  <c r="Q4" i="6"/>
  <c r="Q7" i="6"/>
  <c r="Q10" i="6"/>
  <c r="X7" i="6"/>
  <c r="X8" i="6"/>
  <c r="X10" i="6"/>
  <c r="X4" i="6"/>
  <c r="X6" i="6"/>
  <c r="E35" i="6"/>
  <c r="E41" i="6"/>
  <c r="E33" i="6"/>
  <c r="E27" i="6"/>
  <c r="E29" i="6"/>
  <c r="E28" i="6"/>
  <c r="J5" i="6"/>
  <c r="E11" i="6"/>
  <c r="E25" i="6"/>
  <c r="E40" i="6"/>
  <c r="E7" i="6"/>
  <c r="E32" i="6"/>
  <c r="E43" i="6"/>
  <c r="E23" i="6"/>
  <c r="E14" i="6"/>
  <c r="E16" i="6"/>
  <c r="E20" i="6"/>
  <c r="E13" i="6"/>
  <c r="E39" i="6"/>
  <c r="E19" i="6"/>
  <c r="E6" i="6"/>
  <c r="E37" i="6"/>
  <c r="E12" i="6"/>
  <c r="E42" i="6"/>
  <c r="E38" i="6"/>
  <c r="E34" i="6"/>
  <c r="E30" i="6"/>
  <c r="E26" i="6"/>
  <c r="E22" i="6"/>
  <c r="E18" i="6"/>
  <c r="E36" i="6"/>
  <c r="E31" i="6"/>
  <c r="E15" i="6"/>
  <c r="E10" i="6"/>
  <c r="E24" i="6"/>
  <c r="E17" i="6"/>
  <c r="E9" i="6"/>
  <c r="E21" i="6"/>
  <c r="Q5" i="6"/>
  <c r="W38" i="6"/>
  <c r="AT40" i="6"/>
  <c r="AT42" i="6"/>
  <c r="J11" i="6"/>
  <c r="J9" i="6"/>
  <c r="Q11" i="6"/>
  <c r="Q9" i="6"/>
  <c r="X9" i="6"/>
  <c r="X11" i="6"/>
  <c r="X5" i="6"/>
  <c r="AL12" i="6"/>
  <c r="AL9" i="6"/>
  <c r="AL6" i="6"/>
  <c r="AL8" i="6"/>
  <c r="AL4" i="6"/>
  <c r="AL11" i="6"/>
  <c r="AL5" i="6"/>
  <c r="AL7" i="6"/>
  <c r="AL10" i="6"/>
  <c r="AF4" i="6"/>
  <c r="BM46" i="21" l="1"/>
  <c r="BN46" i="21" s="1"/>
  <c r="BM42" i="21"/>
  <c r="BM41" i="21"/>
  <c r="BM44" i="21"/>
  <c r="BM48" i="21"/>
  <c r="BN48" i="21" s="1"/>
  <c r="AJ2" i="21"/>
  <c r="BM49" i="21"/>
  <c r="BN49" i="21" s="1"/>
  <c r="BM43" i="21"/>
  <c r="BM47" i="21"/>
  <c r="BN47" i="21" s="1"/>
  <c r="BM45" i="21"/>
  <c r="BN45" i="21" s="1"/>
  <c r="BM40" i="21"/>
  <c r="AS20" i="26"/>
  <c r="AS17" i="26"/>
  <c r="AJ2" i="26"/>
  <c r="BM20" i="26" s="1"/>
  <c r="BM43" i="26"/>
  <c r="BM44" i="26"/>
  <c r="BM49" i="26"/>
  <c r="BN49" i="26" s="1"/>
  <c r="BM45" i="26"/>
  <c r="BM42" i="26"/>
  <c r="BM48" i="26"/>
  <c r="BN48" i="26" s="1"/>
  <c r="BM41" i="26"/>
  <c r="BM47" i="26"/>
  <c r="BM40" i="26"/>
  <c r="BM46" i="26"/>
  <c r="AS19" i="26"/>
  <c r="AI2" i="26"/>
  <c r="BQ41" i="23"/>
  <c r="BQ43" i="23"/>
  <c r="BR43" i="23" s="1"/>
  <c r="AQ2" i="23"/>
  <c r="BQ49" i="23"/>
  <c r="BR49" i="23" s="1"/>
  <c r="BQ48" i="23"/>
  <c r="BR48" i="23" s="1"/>
  <c r="BQ20" i="23"/>
  <c r="AP2" i="23"/>
  <c r="AS17" i="23"/>
  <c r="AS16" i="23"/>
  <c r="BM45" i="23"/>
  <c r="BM47" i="23"/>
  <c r="BN47" i="23" s="1"/>
  <c r="BM49" i="23"/>
  <c r="BN49" i="23" s="1"/>
  <c r="BM42" i="23"/>
  <c r="BM41" i="23"/>
  <c r="BM40" i="23"/>
  <c r="BM46" i="23"/>
  <c r="AJ2" i="23"/>
  <c r="BM44" i="23"/>
  <c r="BM48" i="23"/>
  <c r="BN48" i="23" s="1"/>
  <c r="BM43" i="23"/>
  <c r="AS15" i="23"/>
  <c r="BM43" i="22"/>
  <c r="BM47" i="22"/>
  <c r="BN47" i="22" s="1"/>
  <c r="BM42" i="22"/>
  <c r="BM40" i="22"/>
  <c r="AJ2" i="22"/>
  <c r="AI2" i="22" s="1"/>
  <c r="BM49" i="22"/>
  <c r="BN49" i="22" s="1"/>
  <c r="BM44" i="22"/>
  <c r="BN44" i="22" s="1"/>
  <c r="BM48" i="22"/>
  <c r="BN48" i="22" s="1"/>
  <c r="BM46" i="22"/>
  <c r="BN46" i="22" s="1"/>
  <c r="BM41" i="22"/>
  <c r="BM45" i="22"/>
  <c r="BN45" i="22" s="1"/>
  <c r="BM48" i="24"/>
  <c r="BN48" i="24" s="1"/>
  <c r="BM43" i="24"/>
  <c r="BM45" i="24"/>
  <c r="AJ2" i="24"/>
  <c r="BM20" i="24" s="1"/>
  <c r="BM42" i="24"/>
  <c r="BM49" i="24"/>
  <c r="BN49" i="24" s="1"/>
  <c r="BM47" i="24"/>
  <c r="BN47" i="24" s="1"/>
  <c r="BM40" i="24"/>
  <c r="BM44" i="24"/>
  <c r="BM46" i="24"/>
  <c r="BM41" i="24"/>
  <c r="AI2" i="24"/>
  <c r="AZ39" i="13"/>
  <c r="AZ40" i="13"/>
  <c r="AZ38" i="13"/>
  <c r="AZ42" i="13"/>
  <c r="AZ41" i="13"/>
  <c r="U18" i="13" s="1"/>
  <c r="V18" i="13" s="1"/>
  <c r="AZ37" i="13"/>
  <c r="AZ36" i="13"/>
  <c r="U20" i="13"/>
  <c r="V20" i="13" s="1"/>
  <c r="AZ34" i="13"/>
  <c r="U10" i="13" s="1"/>
  <c r="V10" i="13" s="1"/>
  <c r="V18" i="3"/>
  <c r="V19" i="3"/>
  <c r="AB19" i="3"/>
  <c r="Z5" i="3"/>
  <c r="AS9" i="23"/>
  <c r="AS17" i="24"/>
  <c r="BI43" i="24"/>
  <c r="BI42" i="24"/>
  <c r="BI44" i="24"/>
  <c r="BI40" i="24"/>
  <c r="BI47" i="24"/>
  <c r="BJ47" i="24" s="1"/>
  <c r="BI48" i="24"/>
  <c r="BJ48" i="24" s="1"/>
  <c r="BI46" i="24"/>
  <c r="AC2" i="24"/>
  <c r="AB2" i="24" s="1"/>
  <c r="BI20" i="24" s="1"/>
  <c r="BI30" i="24" s="1"/>
  <c r="BI29" i="24"/>
  <c r="BI26" i="24"/>
  <c r="BI28" i="24"/>
  <c r="BI41" i="24"/>
  <c r="BI49" i="24"/>
  <c r="BJ49" i="24" s="1"/>
  <c r="BI45" i="24"/>
  <c r="BJ45" i="24" s="1"/>
  <c r="BI42" i="23"/>
  <c r="BI48" i="23"/>
  <c r="BJ48" i="23" s="1"/>
  <c r="BI46" i="23"/>
  <c r="BJ46" i="23" s="1"/>
  <c r="AC2" i="23"/>
  <c r="AB2" i="23" s="1"/>
  <c r="BI20" i="23" s="1"/>
  <c r="BI43" i="23"/>
  <c r="BI45" i="23"/>
  <c r="BJ45" i="23" s="1"/>
  <c r="BI41" i="23"/>
  <c r="BI47" i="23"/>
  <c r="BJ47" i="23" s="1"/>
  <c r="BI44" i="23"/>
  <c r="BI40" i="23"/>
  <c r="BI49" i="23"/>
  <c r="BJ49" i="23" s="1"/>
  <c r="AC2" i="22"/>
  <c r="AB2" i="22" s="1"/>
  <c r="BI20" i="22" s="1"/>
  <c r="BI42" i="22"/>
  <c r="BI48" i="22"/>
  <c r="BJ48" i="22" s="1"/>
  <c r="BI40" i="22"/>
  <c r="BI47" i="22"/>
  <c r="BJ47" i="22" s="1"/>
  <c r="BI45" i="22"/>
  <c r="BI41" i="22"/>
  <c r="BI49" i="22"/>
  <c r="BJ49" i="22" s="1"/>
  <c r="BI44" i="22"/>
  <c r="BI46" i="22"/>
  <c r="BJ46" i="22" s="1"/>
  <c r="BI43" i="22"/>
  <c r="AC2" i="21"/>
  <c r="AB2" i="21" s="1"/>
  <c r="BI20" i="21" s="1"/>
  <c r="BI42" i="21"/>
  <c r="BI41" i="21"/>
  <c r="BI48" i="21"/>
  <c r="BJ48" i="21" s="1"/>
  <c r="BI47" i="21"/>
  <c r="BJ47" i="21" s="1"/>
  <c r="BI43" i="21"/>
  <c r="BI44" i="21"/>
  <c r="BJ44" i="21" s="1"/>
  <c r="BI46" i="21"/>
  <c r="BJ46" i="21" s="1"/>
  <c r="BI40" i="21"/>
  <c r="BI28" i="21"/>
  <c r="BI23" i="21"/>
  <c r="BI25" i="21"/>
  <c r="BI22" i="21"/>
  <c r="BI29" i="21"/>
  <c r="BI24" i="21"/>
  <c r="BI26" i="21"/>
  <c r="BI27" i="21"/>
  <c r="BI21" i="21"/>
  <c r="BI30" i="21"/>
  <c r="AS13" i="26"/>
  <c r="AC2" i="26"/>
  <c r="AB2" i="26" s="1"/>
  <c r="BI20" i="26" s="1"/>
  <c r="BI43" i="26"/>
  <c r="BI48" i="26"/>
  <c r="BJ48" i="26" s="1"/>
  <c r="AS18" i="26"/>
  <c r="BI45" i="26"/>
  <c r="BI42" i="26"/>
  <c r="BI46" i="26"/>
  <c r="BJ46" i="26" s="1"/>
  <c r="BI49" i="26"/>
  <c r="BJ49" i="26" s="1"/>
  <c r="BI41" i="26"/>
  <c r="BI44" i="26"/>
  <c r="BI47" i="26"/>
  <c r="BJ47" i="26" s="1"/>
  <c r="BI40" i="26"/>
  <c r="BE48" i="24"/>
  <c r="BF48" i="24" s="1"/>
  <c r="BE43" i="24"/>
  <c r="BE47" i="24"/>
  <c r="BF47" i="24" s="1"/>
  <c r="BE49" i="24"/>
  <c r="BF49" i="24" s="1"/>
  <c r="BE42" i="24"/>
  <c r="BE45" i="24"/>
  <c r="BF45" i="24" s="1"/>
  <c r="BE41" i="24"/>
  <c r="V2" i="24"/>
  <c r="U2" i="24" s="1"/>
  <c r="BE20" i="24" s="1"/>
  <c r="BE24" i="24" s="1"/>
  <c r="BE46" i="24"/>
  <c r="BF46" i="24" s="1"/>
  <c r="BE44" i="24"/>
  <c r="BE40" i="24"/>
  <c r="BE25" i="24"/>
  <c r="AS13" i="23"/>
  <c r="AS14" i="23"/>
  <c r="V2" i="23"/>
  <c r="U2" i="23" s="1"/>
  <c r="BE20" i="23" s="1"/>
  <c r="BE43" i="23"/>
  <c r="BE45" i="23"/>
  <c r="BF45" i="23" s="1"/>
  <c r="BE49" i="23"/>
  <c r="BF49" i="23" s="1"/>
  <c r="BE47" i="23"/>
  <c r="BF47" i="23" s="1"/>
  <c r="BE44" i="23"/>
  <c r="BF44" i="23" s="1"/>
  <c r="BE48" i="23"/>
  <c r="BF48" i="23" s="1"/>
  <c r="BE42" i="23"/>
  <c r="BE46" i="23"/>
  <c r="BF46" i="23" s="1"/>
  <c r="BE41" i="23"/>
  <c r="BE40" i="23"/>
  <c r="BD43" i="3"/>
  <c r="BE43" i="3" s="1"/>
  <c r="BD40" i="3"/>
  <c r="BE40" i="3" s="1"/>
  <c r="BD38" i="3"/>
  <c r="BE38" i="3" s="1"/>
  <c r="BD35" i="3"/>
  <c r="BE35" i="3" s="1"/>
  <c r="BD36" i="3"/>
  <c r="BE36" i="3" s="1"/>
  <c r="BD37" i="3"/>
  <c r="BE37" i="3" s="1"/>
  <c r="BD41" i="3"/>
  <c r="BE41" i="3" s="1"/>
  <c r="BD42" i="3"/>
  <c r="BE42" i="3" s="1"/>
  <c r="BD39" i="3"/>
  <c r="BE39" i="3" s="1"/>
  <c r="U11" i="13"/>
  <c r="V11" i="13" s="1"/>
  <c r="U9" i="13"/>
  <c r="V9" i="13" s="1"/>
  <c r="U6" i="13"/>
  <c r="V6" i="13" s="1"/>
  <c r="BE48" i="26"/>
  <c r="BF48" i="26" s="1"/>
  <c r="BE49" i="26"/>
  <c r="BF49" i="26" s="1"/>
  <c r="V2" i="26"/>
  <c r="U2" i="26" s="1"/>
  <c r="BE20" i="26" s="1"/>
  <c r="BE22" i="26" s="1"/>
  <c r="BE47" i="26"/>
  <c r="BF47" i="26" s="1"/>
  <c r="BE44" i="26"/>
  <c r="BF44" i="26" s="1"/>
  <c r="AS16" i="26"/>
  <c r="BE43" i="26"/>
  <c r="BE42" i="26"/>
  <c r="BE41" i="26"/>
  <c r="BE45" i="26"/>
  <c r="BF45" i="26" s="1"/>
  <c r="BE46" i="26"/>
  <c r="BF46" i="26" s="1"/>
  <c r="BE26" i="26"/>
  <c r="BE40" i="21"/>
  <c r="BE45" i="21"/>
  <c r="BF45" i="21" s="1"/>
  <c r="BE47" i="21"/>
  <c r="BF47" i="21" s="1"/>
  <c r="V2" i="21"/>
  <c r="U2" i="21" s="1"/>
  <c r="BE20" i="21" s="1"/>
  <c r="BE25" i="21" s="1"/>
  <c r="BE49" i="21"/>
  <c r="BF49" i="21" s="1"/>
  <c r="BE44" i="21"/>
  <c r="BF44" i="21" s="1"/>
  <c r="BE48" i="21"/>
  <c r="BF48" i="21" s="1"/>
  <c r="BE43" i="21"/>
  <c r="BF43" i="21" s="1"/>
  <c r="BE46" i="21"/>
  <c r="BF46" i="21" s="1"/>
  <c r="BE41" i="21"/>
  <c r="AS10" i="21"/>
  <c r="BE28" i="21"/>
  <c r="BE49" i="22"/>
  <c r="BF49" i="22" s="1"/>
  <c r="AS10" i="22"/>
  <c r="BE45" i="22"/>
  <c r="BF45" i="22" s="1"/>
  <c r="BE43" i="22"/>
  <c r="BE42" i="22"/>
  <c r="BE47" i="22"/>
  <c r="BF47" i="22" s="1"/>
  <c r="BE41" i="22"/>
  <c r="BE46" i="22"/>
  <c r="BF46" i="22" s="1"/>
  <c r="V2" i="22"/>
  <c r="U2" i="22" s="1"/>
  <c r="BE20" i="22" s="1"/>
  <c r="BE40" i="22"/>
  <c r="BE44" i="22"/>
  <c r="BE48" i="22"/>
  <c r="BF48" i="22" s="1"/>
  <c r="BA46" i="21"/>
  <c r="BB46" i="21" s="1"/>
  <c r="BA45" i="21"/>
  <c r="BB45" i="21" s="1"/>
  <c r="BA47" i="21"/>
  <c r="BB47" i="21" s="1"/>
  <c r="AS9" i="21"/>
  <c r="BA44" i="21"/>
  <c r="BA41" i="21"/>
  <c r="BA43" i="21"/>
  <c r="BA40" i="21"/>
  <c r="O2" i="21"/>
  <c r="N2" i="21" s="1"/>
  <c r="BA20" i="21" s="1"/>
  <c r="BA23" i="21" s="1"/>
  <c r="BA49" i="21"/>
  <c r="BB49" i="21" s="1"/>
  <c r="BA48" i="21"/>
  <c r="BB48" i="21" s="1"/>
  <c r="BA42" i="21"/>
  <c r="BA25" i="21"/>
  <c r="BA27" i="21"/>
  <c r="BA26" i="21"/>
  <c r="BA21" i="21"/>
  <c r="BB40" i="21" s="1"/>
  <c r="BA29" i="21"/>
  <c r="BA22" i="21"/>
  <c r="BA47" i="22"/>
  <c r="BB47" i="22" s="1"/>
  <c r="BA42" i="22"/>
  <c r="BA40" i="22"/>
  <c r="BA45" i="22"/>
  <c r="BB45" i="22" s="1"/>
  <c r="BA41" i="22"/>
  <c r="BA49" i="22"/>
  <c r="BB49" i="22" s="1"/>
  <c r="BA46" i="22"/>
  <c r="BB46" i="22" s="1"/>
  <c r="BA44" i="22"/>
  <c r="BB44" i="22" s="1"/>
  <c r="O2" i="22"/>
  <c r="N2" i="22" s="1"/>
  <c r="BA20" i="22" s="1"/>
  <c r="BA43" i="22"/>
  <c r="BA48" i="22"/>
  <c r="BB48" i="22" s="1"/>
  <c r="BA49" i="23"/>
  <c r="BB49" i="23" s="1"/>
  <c r="BA44" i="23"/>
  <c r="BA43" i="23"/>
  <c r="BA47" i="23"/>
  <c r="BB47" i="23" s="1"/>
  <c r="BA46" i="23"/>
  <c r="AS11" i="23"/>
  <c r="O2" i="23"/>
  <c r="N2" i="23" s="1"/>
  <c r="BA20" i="23" s="1"/>
  <c r="BA26" i="23" s="1"/>
  <c r="BA42" i="23"/>
  <c r="BA45" i="23"/>
  <c r="AS10" i="23"/>
  <c r="BA41" i="23"/>
  <c r="BA40" i="23"/>
  <c r="BA48" i="23"/>
  <c r="BB48" i="23" s="1"/>
  <c r="BA25" i="23"/>
  <c r="AS16" i="24"/>
  <c r="BA48" i="24"/>
  <c r="BA44" i="24"/>
  <c r="BA42" i="24"/>
  <c r="BA49" i="24"/>
  <c r="BB49" i="24" s="1"/>
  <c r="BA47" i="24"/>
  <c r="O2" i="24"/>
  <c r="N2" i="24" s="1"/>
  <c r="BA20" i="24" s="1"/>
  <c r="BA29" i="24" s="1"/>
  <c r="AS15" i="24"/>
  <c r="BA43" i="24"/>
  <c r="BA41" i="24"/>
  <c r="BA46" i="24"/>
  <c r="BA40" i="24"/>
  <c r="AS14" i="24"/>
  <c r="BA45" i="24"/>
  <c r="BA22" i="24"/>
  <c r="AS15" i="26"/>
  <c r="AS14" i="26"/>
  <c r="O2" i="26"/>
  <c r="N2" i="26" s="1"/>
  <c r="BA20" i="26" s="1"/>
  <c r="BA46" i="26"/>
  <c r="BA43" i="26"/>
  <c r="BA45" i="26"/>
  <c r="BA41" i="26"/>
  <c r="BA48" i="26"/>
  <c r="BB48" i="26" s="1"/>
  <c r="BA42" i="26"/>
  <c r="AS12" i="26"/>
  <c r="BA44" i="26"/>
  <c r="BA40" i="26"/>
  <c r="BA49" i="26"/>
  <c r="BB49" i="26" s="1"/>
  <c r="BA47" i="26"/>
  <c r="BB47" i="26" s="1"/>
  <c r="C10" i="26"/>
  <c r="C11" i="26"/>
  <c r="AS11" i="26" s="1"/>
  <c r="C4" i="26"/>
  <c r="C6" i="26"/>
  <c r="C7" i="26"/>
  <c r="AS7" i="26" s="1"/>
  <c r="C5" i="26"/>
  <c r="AS5" i="26" s="1"/>
  <c r="C9" i="26"/>
  <c r="AS9" i="26" s="1"/>
  <c r="AS10" i="26"/>
  <c r="AS8" i="26"/>
  <c r="AS4" i="26"/>
  <c r="AW49" i="26"/>
  <c r="AX49" i="26" s="1"/>
  <c r="C13" i="24"/>
  <c r="C12" i="24"/>
  <c r="C11" i="24"/>
  <c r="C10" i="24"/>
  <c r="C9" i="24"/>
  <c r="AS9" i="24" s="1"/>
  <c r="C8" i="24"/>
  <c r="C7" i="24"/>
  <c r="C6" i="24"/>
  <c r="C4" i="24"/>
  <c r="C5" i="24"/>
  <c r="AS7" i="23"/>
  <c r="AS6" i="23"/>
  <c r="AS4" i="23"/>
  <c r="AW41" i="23"/>
  <c r="AW46" i="23"/>
  <c r="AX46" i="23" s="1"/>
  <c r="AW44" i="23"/>
  <c r="AX44" i="23" s="1"/>
  <c r="AW40" i="23"/>
  <c r="AW47" i="23"/>
  <c r="AX47" i="23" s="1"/>
  <c r="AW43" i="23"/>
  <c r="AW45" i="23"/>
  <c r="AX45" i="23" s="1"/>
  <c r="AW48" i="23"/>
  <c r="AX48" i="23" s="1"/>
  <c r="H2" i="23"/>
  <c r="G2" i="23" s="1"/>
  <c r="AW20" i="23" s="1"/>
  <c r="AW42" i="23"/>
  <c r="AW49" i="23"/>
  <c r="AX49" i="23" s="1"/>
  <c r="C9" i="22"/>
  <c r="C8" i="22"/>
  <c r="C4" i="22"/>
  <c r="AS4" i="22" s="1"/>
  <c r="C7" i="22"/>
  <c r="C6" i="22"/>
  <c r="AS6" i="22" s="1"/>
  <c r="C5" i="22"/>
  <c r="AS5" i="22" s="1"/>
  <c r="C8" i="21"/>
  <c r="C7" i="21"/>
  <c r="AS7" i="21"/>
  <c r="C6" i="21"/>
  <c r="C4" i="21"/>
  <c r="AS4" i="21" s="1"/>
  <c r="C5" i="21"/>
  <c r="BQ27" i="22"/>
  <c r="BQ25" i="22"/>
  <c r="BQ23" i="22"/>
  <c r="BQ30" i="22"/>
  <c r="BQ28" i="22"/>
  <c r="BQ24" i="22"/>
  <c r="BQ22" i="22"/>
  <c r="BQ29" i="22"/>
  <c r="BQ26" i="22"/>
  <c r="BQ21" i="22"/>
  <c r="AS17" i="6"/>
  <c r="C14" i="6"/>
  <c r="C13" i="6"/>
  <c r="C15" i="6"/>
  <c r="C12" i="6"/>
  <c r="C7" i="6"/>
  <c r="C10" i="6"/>
  <c r="C6" i="6"/>
  <c r="C8" i="6"/>
  <c r="C4" i="6"/>
  <c r="C5" i="6"/>
  <c r="C11" i="6"/>
  <c r="C9" i="6"/>
  <c r="AG4" i="6"/>
  <c r="AI2" i="21" l="1"/>
  <c r="BM20" i="21"/>
  <c r="BM27" i="26"/>
  <c r="BN46" i="26" s="1"/>
  <c r="BM26" i="26"/>
  <c r="BN45" i="26" s="1"/>
  <c r="BM24" i="26"/>
  <c r="BN43" i="26" s="1"/>
  <c r="BM25" i="26"/>
  <c r="BN44" i="26" s="1"/>
  <c r="BM28" i="26"/>
  <c r="BN47" i="26" s="1"/>
  <c r="BM21" i="26"/>
  <c r="BN40" i="26" s="1"/>
  <c r="AJ4" i="26" s="1"/>
  <c r="AK4" i="26" s="1"/>
  <c r="BM23" i="26"/>
  <c r="BN42" i="26" s="1"/>
  <c r="AJ17" i="26" s="1"/>
  <c r="AK17" i="26" s="1"/>
  <c r="BM22" i="26"/>
  <c r="BN41" i="26" s="1"/>
  <c r="AJ19" i="26" s="1"/>
  <c r="BM29" i="26"/>
  <c r="BM30" i="26"/>
  <c r="BQ26" i="23"/>
  <c r="BQ27" i="23"/>
  <c r="BQ29" i="23"/>
  <c r="BQ25" i="23"/>
  <c r="BQ24" i="23"/>
  <c r="BQ30" i="23"/>
  <c r="BQ22" i="23"/>
  <c r="BR41" i="23" s="1"/>
  <c r="AQ11" i="23" s="1"/>
  <c r="AR11" i="23" s="1"/>
  <c r="BQ23" i="23"/>
  <c r="BQ28" i="23"/>
  <c r="BQ21" i="23"/>
  <c r="BR40" i="23" s="1"/>
  <c r="AQ10" i="23" s="1"/>
  <c r="AR10" i="23" s="1"/>
  <c r="BM20" i="23"/>
  <c r="AI2" i="23"/>
  <c r="BM20" i="22"/>
  <c r="BM22" i="22" s="1"/>
  <c r="BN41" i="22" s="1"/>
  <c r="BM30" i="22"/>
  <c r="BM30" i="24"/>
  <c r="BM29" i="24"/>
  <c r="BM23" i="24"/>
  <c r="BN42" i="24" s="1"/>
  <c r="BM28" i="24"/>
  <c r="BM27" i="24"/>
  <c r="BN46" i="24" s="1"/>
  <c r="BM22" i="24"/>
  <c r="BN41" i="24" s="1"/>
  <c r="BM26" i="24"/>
  <c r="BN45" i="24" s="1"/>
  <c r="BM21" i="24"/>
  <c r="BN40" i="24" s="1"/>
  <c r="BM24" i="24"/>
  <c r="BN43" i="24" s="1"/>
  <c r="BM25" i="24"/>
  <c r="BN44" i="24" s="1"/>
  <c r="U25" i="13"/>
  <c r="V25" i="13" s="1"/>
  <c r="U30" i="13"/>
  <c r="V30" i="13" s="1"/>
  <c r="U15" i="13"/>
  <c r="V15" i="13" s="1"/>
  <c r="U33" i="13"/>
  <c r="V33" i="13" s="1"/>
  <c r="U34" i="13"/>
  <c r="V34" i="13" s="1"/>
  <c r="U8" i="13"/>
  <c r="V8" i="13" s="1"/>
  <c r="U7" i="13"/>
  <c r="V7" i="13" s="1"/>
  <c r="U23" i="13"/>
  <c r="V23" i="13" s="1"/>
  <c r="BJ46" i="24"/>
  <c r="BI27" i="24"/>
  <c r="BI23" i="24"/>
  <c r="BJ42" i="24" s="1"/>
  <c r="AC19" i="24" s="1"/>
  <c r="BI24" i="24"/>
  <c r="BJ43" i="24" s="1"/>
  <c r="BI22" i="24"/>
  <c r="BJ41" i="24" s="1"/>
  <c r="BI25" i="24"/>
  <c r="BJ44" i="24" s="1"/>
  <c r="BI21" i="24"/>
  <c r="BJ40" i="24" s="1"/>
  <c r="AC15" i="24" s="1"/>
  <c r="AD15" i="24" s="1"/>
  <c r="BI25" i="23"/>
  <c r="BJ44" i="23" s="1"/>
  <c r="AC5" i="23" s="1"/>
  <c r="AD5" i="23" s="1"/>
  <c r="BI29" i="23"/>
  <c r="BI23" i="23"/>
  <c r="BJ42" i="23" s="1"/>
  <c r="AC9" i="23" s="1"/>
  <c r="AD9" i="23" s="1"/>
  <c r="BI22" i="23"/>
  <c r="BJ41" i="23" s="1"/>
  <c r="BI27" i="23"/>
  <c r="BI21" i="23"/>
  <c r="BJ40" i="23" s="1"/>
  <c r="AC11" i="23" s="1"/>
  <c r="AD11" i="23" s="1"/>
  <c r="BI28" i="23"/>
  <c r="BI24" i="23"/>
  <c r="BJ43" i="23" s="1"/>
  <c r="BI26" i="23"/>
  <c r="BI30" i="23"/>
  <c r="BI24" i="22"/>
  <c r="BI23" i="22"/>
  <c r="BJ42" i="22" s="1"/>
  <c r="BI22" i="22"/>
  <c r="BJ41" i="22" s="1"/>
  <c r="BI29" i="22"/>
  <c r="BI21" i="22"/>
  <c r="BI30" i="22"/>
  <c r="BI27" i="22"/>
  <c r="BI26" i="22"/>
  <c r="BJ45" i="22" s="1"/>
  <c r="AC7" i="22" s="1"/>
  <c r="AD7" i="22" s="1"/>
  <c r="BI28" i="22"/>
  <c r="BI25" i="22"/>
  <c r="BJ44" i="22" s="1"/>
  <c r="BJ42" i="21"/>
  <c r="BJ41" i="21"/>
  <c r="BJ43" i="21"/>
  <c r="AC6" i="21" s="1"/>
  <c r="AD6" i="21" s="1"/>
  <c r="BJ40" i="21"/>
  <c r="AC7" i="21" s="1"/>
  <c r="AD7" i="21" s="1"/>
  <c r="BI28" i="26"/>
  <c r="BI26" i="26"/>
  <c r="BJ45" i="26" s="1"/>
  <c r="BI29" i="26"/>
  <c r="BI27" i="26"/>
  <c r="BI22" i="26"/>
  <c r="BJ41" i="26" s="1"/>
  <c r="BI30" i="26"/>
  <c r="BI21" i="26"/>
  <c r="BJ40" i="26" s="1"/>
  <c r="BI23" i="26"/>
  <c r="BJ42" i="26" s="1"/>
  <c r="BI25" i="26"/>
  <c r="BJ44" i="26" s="1"/>
  <c r="BI24" i="26"/>
  <c r="BJ43" i="26" s="1"/>
  <c r="BF44" i="24"/>
  <c r="BE26" i="24"/>
  <c r="BE30" i="24"/>
  <c r="BE22" i="24"/>
  <c r="BF41" i="24" s="1"/>
  <c r="V5" i="24" s="1"/>
  <c r="W5" i="24" s="1"/>
  <c r="BF43" i="24"/>
  <c r="BE21" i="24"/>
  <c r="BE23" i="24"/>
  <c r="BF42" i="24"/>
  <c r="BE27" i="24"/>
  <c r="BE29" i="24"/>
  <c r="BE28" i="24"/>
  <c r="BF40" i="24"/>
  <c r="BE30" i="23"/>
  <c r="BE23" i="23"/>
  <c r="BF42" i="23" s="1"/>
  <c r="BE24" i="23"/>
  <c r="BF43" i="23" s="1"/>
  <c r="BE25" i="23"/>
  <c r="BE26" i="23"/>
  <c r="BE21" i="23"/>
  <c r="BF40" i="23" s="1"/>
  <c r="V13" i="23" s="1"/>
  <c r="BE29" i="23"/>
  <c r="BE27" i="23"/>
  <c r="BE28" i="23"/>
  <c r="BE22" i="23"/>
  <c r="BF41" i="23" s="1"/>
  <c r="U13" i="13"/>
  <c r="V13" i="13" s="1"/>
  <c r="U14" i="13"/>
  <c r="V14" i="13" s="1"/>
  <c r="U36" i="13"/>
  <c r="V36" i="13" s="1"/>
  <c r="U12" i="13"/>
  <c r="V12" i="13" s="1"/>
  <c r="U5" i="13"/>
  <c r="V5" i="13" s="1"/>
  <c r="U4" i="13"/>
  <c r="V4" i="13" s="1"/>
  <c r="BE29" i="26"/>
  <c r="BE25" i="26"/>
  <c r="BF41" i="26"/>
  <c r="BE21" i="26"/>
  <c r="BF40" i="26" s="1"/>
  <c r="V17" i="26" s="1"/>
  <c r="W17" i="26" s="1"/>
  <c r="BE23" i="26"/>
  <c r="BF42" i="26" s="1"/>
  <c r="BE28" i="26"/>
  <c r="BE24" i="26"/>
  <c r="BF43" i="26" s="1"/>
  <c r="V8" i="26" s="1"/>
  <c r="W8" i="26" s="1"/>
  <c r="BE27" i="26"/>
  <c r="BE30" i="26"/>
  <c r="BE21" i="21"/>
  <c r="BF40" i="21" s="1"/>
  <c r="V9" i="21" s="1"/>
  <c r="W9" i="21" s="1"/>
  <c r="BE30" i="21"/>
  <c r="BE27" i="21"/>
  <c r="BE26" i="21"/>
  <c r="BE29" i="21"/>
  <c r="BE24" i="21"/>
  <c r="BE22" i="21"/>
  <c r="BF41" i="21" s="1"/>
  <c r="V10" i="21" s="1"/>
  <c r="BE23" i="21"/>
  <c r="BF42" i="21" s="1"/>
  <c r="V6" i="21" s="1"/>
  <c r="W6" i="21" s="1"/>
  <c r="BE23" i="22"/>
  <c r="BF42" i="22" s="1"/>
  <c r="BE25" i="22"/>
  <c r="BF44" i="22" s="1"/>
  <c r="BE28" i="22"/>
  <c r="BE29" i="22"/>
  <c r="BE22" i="22"/>
  <c r="BF41" i="22" s="1"/>
  <c r="V10" i="22" s="1"/>
  <c r="W10" i="22" s="1"/>
  <c r="BE30" i="22"/>
  <c r="BE21" i="22"/>
  <c r="BF40" i="22" s="1"/>
  <c r="V5" i="22" s="1"/>
  <c r="W5" i="22" s="1"/>
  <c r="BE24" i="22"/>
  <c r="BF43" i="22" s="1"/>
  <c r="V4" i="22" s="1"/>
  <c r="W4" i="22" s="1"/>
  <c r="BE26" i="22"/>
  <c r="BE27" i="22"/>
  <c r="BB41" i="21"/>
  <c r="BA28" i="21"/>
  <c r="BA24" i="21"/>
  <c r="BB43" i="21"/>
  <c r="BB44" i="21"/>
  <c r="BB42" i="21"/>
  <c r="BA30" i="21"/>
  <c r="O7" i="21"/>
  <c r="P7" i="21" s="1"/>
  <c r="BA30" i="22"/>
  <c r="BA22" i="22"/>
  <c r="BA25" i="22"/>
  <c r="BA26" i="22"/>
  <c r="BA21" i="22"/>
  <c r="BA28" i="22"/>
  <c r="BA23" i="22"/>
  <c r="BB42" i="22" s="1"/>
  <c r="BA27" i="22"/>
  <c r="BA29" i="22"/>
  <c r="BA24" i="22"/>
  <c r="BB43" i="22" s="1"/>
  <c r="BA24" i="23"/>
  <c r="BA30" i="23"/>
  <c r="BA21" i="23"/>
  <c r="BB40" i="23" s="1"/>
  <c r="BA29" i="23"/>
  <c r="BA22" i="23"/>
  <c r="BB41" i="23" s="1"/>
  <c r="BA27" i="23"/>
  <c r="BB46" i="23" s="1"/>
  <c r="BA28" i="23"/>
  <c r="BA23" i="23"/>
  <c r="BB42" i="23" s="1"/>
  <c r="O7" i="23" s="1"/>
  <c r="P7" i="23" s="1"/>
  <c r="BB44" i="23"/>
  <c r="BB45" i="23"/>
  <c r="BB43" i="23"/>
  <c r="BB48" i="24"/>
  <c r="BA24" i="24"/>
  <c r="BA23" i="24"/>
  <c r="BB42" i="24" s="1"/>
  <c r="BA30" i="24"/>
  <c r="BA27" i="24"/>
  <c r="BB46" i="24" s="1"/>
  <c r="BA26" i="24"/>
  <c r="BA21" i="24"/>
  <c r="BB40" i="24" s="1"/>
  <c r="BA28" i="24"/>
  <c r="BB47" i="24" s="1"/>
  <c r="BA25" i="24"/>
  <c r="BB44" i="24" s="1"/>
  <c r="BA28" i="26"/>
  <c r="BA23" i="26"/>
  <c r="BB42" i="26" s="1"/>
  <c r="BA26" i="26"/>
  <c r="BB45" i="26" s="1"/>
  <c r="BA22" i="26"/>
  <c r="BB41" i="26" s="1"/>
  <c r="BA27" i="26"/>
  <c r="BB46" i="26" s="1"/>
  <c r="BA25" i="26"/>
  <c r="BB44" i="26" s="1"/>
  <c r="BA21" i="26"/>
  <c r="BB40" i="26" s="1"/>
  <c r="BA30" i="26"/>
  <c r="BA24" i="26"/>
  <c r="BB43" i="26" s="1"/>
  <c r="BA29" i="26"/>
  <c r="AW46" i="26"/>
  <c r="AW41" i="26"/>
  <c r="AS6" i="26"/>
  <c r="AW48" i="26"/>
  <c r="AX48" i="26" s="1"/>
  <c r="AW44" i="26"/>
  <c r="H2" i="26"/>
  <c r="G2" i="26" s="1"/>
  <c r="AW20" i="26" s="1"/>
  <c r="AW23" i="26" s="1"/>
  <c r="AX42" i="26" s="1"/>
  <c r="AW43" i="26"/>
  <c r="AW47" i="26"/>
  <c r="AW42" i="26"/>
  <c r="AW45" i="26"/>
  <c r="AW40" i="26"/>
  <c r="AW26" i="26"/>
  <c r="AS13" i="24"/>
  <c r="AS12" i="24"/>
  <c r="AS11" i="24"/>
  <c r="AS10" i="24"/>
  <c r="AS8" i="24"/>
  <c r="AW41" i="24"/>
  <c r="AS7" i="24"/>
  <c r="AS4" i="24"/>
  <c r="AW42" i="24"/>
  <c r="AS6" i="24"/>
  <c r="AW44" i="24"/>
  <c r="AW46" i="24"/>
  <c r="AW47" i="24"/>
  <c r="AS5" i="24"/>
  <c r="AW40" i="24"/>
  <c r="AW45" i="24"/>
  <c r="AW49" i="24"/>
  <c r="AW43" i="24"/>
  <c r="AW48" i="24"/>
  <c r="H2" i="24"/>
  <c r="G2" i="24" s="1"/>
  <c r="AW20" i="24" s="1"/>
  <c r="AW30" i="24" s="1"/>
  <c r="AW29" i="23"/>
  <c r="AW21" i="23"/>
  <c r="AX40" i="23" s="1"/>
  <c r="H4" i="23" s="1"/>
  <c r="AW28" i="23"/>
  <c r="AW27" i="23"/>
  <c r="AW30" i="23"/>
  <c r="AW26" i="23"/>
  <c r="AW25" i="23"/>
  <c r="AX28" i="23"/>
  <c r="AW24" i="23"/>
  <c r="AX43" i="23" s="1"/>
  <c r="H7" i="23" s="1"/>
  <c r="AW23" i="23"/>
  <c r="AX42" i="23" s="1"/>
  <c r="AW22" i="23"/>
  <c r="AX41" i="23" s="1"/>
  <c r="H5" i="23" s="1"/>
  <c r="AW45" i="22"/>
  <c r="AX45" i="22" s="1"/>
  <c r="AS9" i="22"/>
  <c r="AW44" i="22"/>
  <c r="AS8" i="22"/>
  <c r="AW43" i="22"/>
  <c r="AW46" i="22"/>
  <c r="AX46" i="22" s="1"/>
  <c r="AS7" i="22"/>
  <c r="AW42" i="22"/>
  <c r="AW40" i="22"/>
  <c r="AW41" i="22"/>
  <c r="AW49" i="22"/>
  <c r="AX49" i="22" s="1"/>
  <c r="AW47" i="22"/>
  <c r="AX47" i="22" s="1"/>
  <c r="AW48" i="22"/>
  <c r="AX48" i="22" s="1"/>
  <c r="H2" i="22"/>
  <c r="G2" i="22" s="1"/>
  <c r="AW20" i="22" s="1"/>
  <c r="AW27" i="22" s="1"/>
  <c r="AS8" i="21"/>
  <c r="AS6" i="21"/>
  <c r="AS5" i="21"/>
  <c r="AW41" i="21"/>
  <c r="AW45" i="21"/>
  <c r="AX45" i="21" s="1"/>
  <c r="H2" i="21"/>
  <c r="G2" i="21" s="1"/>
  <c r="AW20" i="21" s="1"/>
  <c r="AW26" i="21" s="1"/>
  <c r="AW49" i="21"/>
  <c r="AX49" i="21" s="1"/>
  <c r="AW44" i="21"/>
  <c r="AW48" i="21"/>
  <c r="AX48" i="21" s="1"/>
  <c r="AW43" i="21"/>
  <c r="AW47" i="21"/>
  <c r="AX47" i="21" s="1"/>
  <c r="AW42" i="21"/>
  <c r="AW46" i="21"/>
  <c r="AX46" i="21" s="1"/>
  <c r="AW40" i="21"/>
  <c r="AE11" i="6"/>
  <c r="AE15" i="6"/>
  <c r="AE13" i="6"/>
  <c r="AE14" i="6"/>
  <c r="AE4" i="6"/>
  <c r="AE6" i="6"/>
  <c r="AE5" i="6"/>
  <c r="AE7" i="6"/>
  <c r="AE10" i="6"/>
  <c r="AE12" i="6"/>
  <c r="AS12" i="6" s="1"/>
  <c r="AE9" i="6"/>
  <c r="AE8" i="6"/>
  <c r="BM26" i="21" l="1"/>
  <c r="BM21" i="21"/>
  <c r="BN40" i="21" s="1"/>
  <c r="AJ7" i="21" s="1"/>
  <c r="AK7" i="21" s="1"/>
  <c r="BM27" i="21"/>
  <c r="BM24" i="21"/>
  <c r="BN43" i="21" s="1"/>
  <c r="AJ10" i="21" s="1"/>
  <c r="AK10" i="21" s="1"/>
  <c r="BM29" i="21"/>
  <c r="BM22" i="21"/>
  <c r="BN41" i="21" s="1"/>
  <c r="AJ9" i="21" s="1"/>
  <c r="AK9" i="21" s="1"/>
  <c r="BM30" i="21"/>
  <c r="BM25" i="21"/>
  <c r="BN44" i="21" s="1"/>
  <c r="BM23" i="21"/>
  <c r="BN42" i="21" s="1"/>
  <c r="BM28" i="21"/>
  <c r="AJ20" i="26"/>
  <c r="AK20" i="26" s="1"/>
  <c r="AJ21" i="26"/>
  <c r="AT20" i="26"/>
  <c r="AJ18" i="26"/>
  <c r="AK18" i="26" s="1"/>
  <c r="AJ8" i="26"/>
  <c r="AK8" i="26" s="1"/>
  <c r="AJ15" i="26"/>
  <c r="AK15" i="26" s="1"/>
  <c r="AK19" i="26"/>
  <c r="AT19" i="26"/>
  <c r="BM26" i="23"/>
  <c r="BN45" i="23" s="1"/>
  <c r="BM25" i="23"/>
  <c r="BN44" i="23" s="1"/>
  <c r="BM28" i="23"/>
  <c r="BM29" i="23"/>
  <c r="BM21" i="23"/>
  <c r="BN40" i="23" s="1"/>
  <c r="BM27" i="23"/>
  <c r="BN46" i="23" s="1"/>
  <c r="BM30" i="23"/>
  <c r="BM24" i="23"/>
  <c r="BN43" i="23" s="1"/>
  <c r="BM23" i="23"/>
  <c r="BN42" i="23" s="1"/>
  <c r="AJ13" i="23" s="1"/>
  <c r="AK13" i="23" s="1"/>
  <c r="BM22" i="23"/>
  <c r="BN41" i="23" s="1"/>
  <c r="BM29" i="22"/>
  <c r="BM23" i="22"/>
  <c r="BN42" i="22" s="1"/>
  <c r="AJ10" i="22" s="1"/>
  <c r="AK10" i="22" s="1"/>
  <c r="BM26" i="22"/>
  <c r="BM27" i="22"/>
  <c r="BM24" i="22"/>
  <c r="BN43" i="22" s="1"/>
  <c r="AJ5" i="22" s="1"/>
  <c r="AK5" i="22" s="1"/>
  <c r="BM28" i="22"/>
  <c r="BM21" i="22"/>
  <c r="BN40" i="22" s="1"/>
  <c r="BM25" i="22"/>
  <c r="AJ17" i="24"/>
  <c r="AK17" i="24" s="1"/>
  <c r="AJ14" i="24"/>
  <c r="AK14" i="24" s="1"/>
  <c r="AJ21" i="24"/>
  <c r="AK21" i="24" s="1"/>
  <c r="AJ22" i="24"/>
  <c r="AK22" i="24" s="1"/>
  <c r="AJ15" i="24"/>
  <c r="AK15" i="24" s="1"/>
  <c r="AJ5" i="24"/>
  <c r="AK5" i="24" s="1"/>
  <c r="AJ6" i="24"/>
  <c r="AK6" i="24" s="1"/>
  <c r="BB41" i="22"/>
  <c r="BB40" i="22"/>
  <c r="AC14" i="24"/>
  <c r="AD14" i="24" s="1"/>
  <c r="AC21" i="24"/>
  <c r="AC20" i="24"/>
  <c r="AD20" i="24" s="1"/>
  <c r="AC17" i="24"/>
  <c r="AD17" i="24" s="1"/>
  <c r="AC5" i="24"/>
  <c r="AD5" i="24" s="1"/>
  <c r="AD19" i="24"/>
  <c r="AT19" i="24"/>
  <c r="AC14" i="23"/>
  <c r="AD14" i="23" s="1"/>
  <c r="AC13" i="23"/>
  <c r="AD13" i="23" s="1"/>
  <c r="BJ40" i="22"/>
  <c r="AC8" i="22" s="1"/>
  <c r="AD8" i="22" s="1"/>
  <c r="BJ43" i="22"/>
  <c r="AC10" i="22" s="1"/>
  <c r="AD10" i="22" s="1"/>
  <c r="AC5" i="22"/>
  <c r="AD5" i="22" s="1"/>
  <c r="AC6" i="22"/>
  <c r="AD6" i="22" s="1"/>
  <c r="AC4" i="22"/>
  <c r="AD4" i="22" s="1"/>
  <c r="AC9" i="21"/>
  <c r="AD9" i="21" s="1"/>
  <c r="AC10" i="21"/>
  <c r="AD10" i="21" s="1"/>
  <c r="AC16" i="26"/>
  <c r="AD16" i="26" s="1"/>
  <c r="AC4" i="26"/>
  <c r="AD4" i="26" s="1"/>
  <c r="AC13" i="26"/>
  <c r="AD13" i="26" s="1"/>
  <c r="AC8" i="26"/>
  <c r="AD8" i="26" s="1"/>
  <c r="AC18" i="26"/>
  <c r="AD18" i="26" s="1"/>
  <c r="AC17" i="26"/>
  <c r="AD17" i="26" s="1"/>
  <c r="V18" i="24"/>
  <c r="V14" i="24"/>
  <c r="W14" i="24" s="1"/>
  <c r="W18" i="24"/>
  <c r="AT18" i="24"/>
  <c r="V17" i="24"/>
  <c r="V9" i="24"/>
  <c r="W9" i="24" s="1"/>
  <c r="W13" i="23"/>
  <c r="V14" i="23"/>
  <c r="W14" i="23" s="1"/>
  <c r="V11" i="23"/>
  <c r="W11" i="23" s="1"/>
  <c r="V9" i="23"/>
  <c r="W9" i="23" s="1"/>
  <c r="AT14" i="23"/>
  <c r="V16" i="26"/>
  <c r="AT16" i="26" s="1"/>
  <c r="V12" i="26"/>
  <c r="W12" i="26" s="1"/>
  <c r="W16" i="26"/>
  <c r="W10" i="21"/>
  <c r="V6" i="22"/>
  <c r="W6" i="22" s="1"/>
  <c r="V8" i="22"/>
  <c r="W8" i="22" s="1"/>
  <c r="O8" i="21"/>
  <c r="P8" i="21" s="1"/>
  <c r="O5" i="21"/>
  <c r="P5" i="21" s="1"/>
  <c r="O6" i="21"/>
  <c r="P6" i="21" s="1"/>
  <c r="O9" i="21"/>
  <c r="O4" i="22"/>
  <c r="P4" i="22" s="1"/>
  <c r="O10" i="22"/>
  <c r="O5" i="22"/>
  <c r="P5" i="22" s="1"/>
  <c r="O7" i="22"/>
  <c r="P7" i="22" s="1"/>
  <c r="O12" i="23"/>
  <c r="P12" i="23" s="1"/>
  <c r="O9" i="23"/>
  <c r="P9" i="23" s="1"/>
  <c r="O11" i="23"/>
  <c r="P11" i="23" s="1"/>
  <c r="O4" i="23"/>
  <c r="P4" i="23" s="1"/>
  <c r="O8" i="23"/>
  <c r="O10" i="23"/>
  <c r="BB43" i="24"/>
  <c r="O11" i="24"/>
  <c r="P11" i="24" s="1"/>
  <c r="BB41" i="24"/>
  <c r="BB45" i="24"/>
  <c r="O13" i="24" s="1"/>
  <c r="P13" i="24" s="1"/>
  <c r="O15" i="24"/>
  <c r="O6" i="26"/>
  <c r="P6" i="26" s="1"/>
  <c r="O11" i="26"/>
  <c r="P11" i="26" s="1"/>
  <c r="O14" i="26"/>
  <c r="AT14" i="26" s="1"/>
  <c r="O15" i="26"/>
  <c r="O7" i="26"/>
  <c r="P7" i="26" s="1"/>
  <c r="O12" i="26"/>
  <c r="P12" i="26" s="1"/>
  <c r="O4" i="26"/>
  <c r="P4" i="26" s="1"/>
  <c r="AW30" i="26"/>
  <c r="AW29" i="26"/>
  <c r="AX28" i="26"/>
  <c r="AW24" i="26"/>
  <c r="AX43" i="26" s="1"/>
  <c r="AW22" i="26"/>
  <c r="AX41" i="26" s="1"/>
  <c r="AW21" i="26"/>
  <c r="AW28" i="26"/>
  <c r="AW25" i="26"/>
  <c r="AW27" i="26"/>
  <c r="AX46" i="26" s="1"/>
  <c r="AX40" i="26"/>
  <c r="AX47" i="26"/>
  <c r="H9" i="26"/>
  <c r="I9" i="26" s="1"/>
  <c r="AX44" i="26"/>
  <c r="H11" i="26" s="1"/>
  <c r="AX45" i="26"/>
  <c r="H5" i="26"/>
  <c r="AX49" i="24"/>
  <c r="AW27" i="24"/>
  <c r="AX28" i="24"/>
  <c r="AW23" i="24"/>
  <c r="AW26" i="24"/>
  <c r="AW24" i="24"/>
  <c r="AX43" i="24" s="1"/>
  <c r="AW25" i="24"/>
  <c r="AW28" i="24"/>
  <c r="AX47" i="24" s="1"/>
  <c r="AW21" i="24"/>
  <c r="AX40" i="24" s="1"/>
  <c r="AW22" i="24"/>
  <c r="AW29" i="24"/>
  <c r="AX48" i="24" s="1"/>
  <c r="H6" i="23"/>
  <c r="I7" i="23"/>
  <c r="AT7" i="23"/>
  <c r="I6" i="23"/>
  <c r="I5" i="23"/>
  <c r="AT5" i="23"/>
  <c r="I4" i="23"/>
  <c r="AW23" i="22"/>
  <c r="AX42" i="22" s="1"/>
  <c r="AW25" i="22"/>
  <c r="AW22" i="22"/>
  <c r="AX41" i="22" s="1"/>
  <c r="AW24" i="22"/>
  <c r="AX43" i="22" s="1"/>
  <c r="AW21" i="22"/>
  <c r="AX40" i="22" s="1"/>
  <c r="AW26" i="22"/>
  <c r="AX28" i="22"/>
  <c r="AW30" i="22"/>
  <c r="AW29" i="22"/>
  <c r="AW28" i="22"/>
  <c r="AW23" i="21"/>
  <c r="AX42" i="21" s="1"/>
  <c r="AW27" i="21"/>
  <c r="AW22" i="21"/>
  <c r="AW29" i="21"/>
  <c r="AW30" i="21"/>
  <c r="AW21" i="21"/>
  <c r="AX40" i="21" s="1"/>
  <c r="AW28" i="21"/>
  <c r="AW25" i="21"/>
  <c r="AX44" i="21" s="1"/>
  <c r="AW24" i="21"/>
  <c r="AX43" i="21" s="1"/>
  <c r="AX28" i="21"/>
  <c r="AX41" i="21"/>
  <c r="AS13" i="6"/>
  <c r="BM41" i="6"/>
  <c r="AJ2" i="6"/>
  <c r="BM20" i="6" s="1"/>
  <c r="BM30" i="6" s="1"/>
  <c r="BM40" i="6"/>
  <c r="BM46" i="6"/>
  <c r="BM47" i="6"/>
  <c r="BM44" i="6"/>
  <c r="BM49" i="6"/>
  <c r="BM45" i="6"/>
  <c r="BM43" i="6"/>
  <c r="BM48" i="6"/>
  <c r="BM42" i="6"/>
  <c r="AJ8" i="21" l="1"/>
  <c r="AK8" i="21" s="1"/>
  <c r="AJ5" i="21"/>
  <c r="AK5" i="21" s="1"/>
  <c r="AT10" i="21"/>
  <c r="AK21" i="26"/>
  <c r="AT21" i="26"/>
  <c r="AJ10" i="23"/>
  <c r="AK10" i="23" s="1"/>
  <c r="AJ9" i="23"/>
  <c r="AK9" i="23" s="1"/>
  <c r="AJ16" i="23"/>
  <c r="AT16" i="23" s="1"/>
  <c r="AJ17" i="23"/>
  <c r="AJ6" i="23"/>
  <c r="AK6" i="23" s="1"/>
  <c r="AJ15" i="23"/>
  <c r="AK15" i="23" s="1"/>
  <c r="AJ6" i="22"/>
  <c r="AK6" i="22" s="1"/>
  <c r="AJ4" i="22"/>
  <c r="AK4" i="22" s="1"/>
  <c r="AT22" i="24"/>
  <c r="O6" i="22"/>
  <c r="P6" i="22" s="1"/>
  <c r="AT20" i="24"/>
  <c r="AD21" i="24"/>
  <c r="AT21" i="24"/>
  <c r="AT13" i="23"/>
  <c r="AT13" i="26"/>
  <c r="AT18" i="26"/>
  <c r="AT17" i="26"/>
  <c r="AT17" i="24"/>
  <c r="W17" i="24"/>
  <c r="P9" i="21"/>
  <c r="AT9" i="21"/>
  <c r="P10" i="22"/>
  <c r="AT10" i="22"/>
  <c r="AT12" i="23"/>
  <c r="AT11" i="23"/>
  <c r="AT4" i="23"/>
  <c r="P10" i="23"/>
  <c r="AT10" i="23"/>
  <c r="AT8" i="23"/>
  <c r="P8" i="23"/>
  <c r="O10" i="24"/>
  <c r="P10" i="24" s="1"/>
  <c r="O6" i="24"/>
  <c r="P6" i="24" s="1"/>
  <c r="O14" i="24"/>
  <c r="AT14" i="24" s="1"/>
  <c r="O16" i="24"/>
  <c r="AT16" i="24" s="1"/>
  <c r="O9" i="24"/>
  <c r="P9" i="24" s="1"/>
  <c r="O4" i="24"/>
  <c r="P4" i="24" s="1"/>
  <c r="P15" i="24"/>
  <c r="AT15" i="24"/>
  <c r="P14" i="26"/>
  <c r="P15" i="26"/>
  <c r="AT15" i="26"/>
  <c r="AT12" i="26"/>
  <c r="H8" i="26"/>
  <c r="I8" i="26" s="1"/>
  <c r="H6" i="26"/>
  <c r="I6" i="26" s="1"/>
  <c r="AT9" i="26"/>
  <c r="H4" i="26"/>
  <c r="I4" i="26" s="1"/>
  <c r="H10" i="26"/>
  <c r="H7" i="26"/>
  <c r="I11" i="26"/>
  <c r="AT11" i="26"/>
  <c r="AT8" i="26"/>
  <c r="I5" i="26"/>
  <c r="AT5" i="26"/>
  <c r="AX46" i="24"/>
  <c r="AX41" i="24"/>
  <c r="H8" i="24" s="1"/>
  <c r="AT8" i="24" s="1"/>
  <c r="AX44" i="24"/>
  <c r="H5" i="24" s="1"/>
  <c r="AX45" i="24"/>
  <c r="H12" i="24" s="1"/>
  <c r="AX42" i="24"/>
  <c r="AX44" i="22"/>
  <c r="H9" i="22" s="1"/>
  <c r="H5" i="22"/>
  <c r="AT5" i="22" s="1"/>
  <c r="H8" i="22"/>
  <c r="H7" i="22"/>
  <c r="H4" i="22"/>
  <c r="H6" i="22"/>
  <c r="I6" i="22" s="1"/>
  <c r="H8" i="21"/>
  <c r="H4" i="21"/>
  <c r="I4" i="21" s="1"/>
  <c r="I8" i="21"/>
  <c r="AT8" i="21"/>
  <c r="H5" i="21"/>
  <c r="I5" i="21" s="1"/>
  <c r="H6" i="21"/>
  <c r="H7" i="21"/>
  <c r="AT4" i="21"/>
  <c r="AT5" i="21"/>
  <c r="AI2" i="6"/>
  <c r="BM25" i="6"/>
  <c r="BM28" i="6"/>
  <c r="BM29" i="6"/>
  <c r="BM26" i="6"/>
  <c r="BM27" i="6"/>
  <c r="AT9" i="23" l="1"/>
  <c r="AK16" i="23"/>
  <c r="AK17" i="23"/>
  <c r="AT17" i="23"/>
  <c r="AT6" i="23"/>
  <c r="AT15" i="23"/>
  <c r="P14" i="24"/>
  <c r="P16" i="24"/>
  <c r="AT6" i="26"/>
  <c r="AT4" i="26"/>
  <c r="AT7" i="26"/>
  <c r="I7" i="26"/>
  <c r="I10" i="26"/>
  <c r="AT10" i="26"/>
  <c r="H13" i="24"/>
  <c r="I13" i="24" s="1"/>
  <c r="H10" i="24"/>
  <c r="I10" i="24" s="1"/>
  <c r="H7" i="24"/>
  <c r="AT13" i="24"/>
  <c r="H4" i="24"/>
  <c r="AT4" i="24" s="1"/>
  <c r="H11" i="24"/>
  <c r="I12" i="24"/>
  <c r="AT12" i="24"/>
  <c r="I8" i="24"/>
  <c r="H9" i="24"/>
  <c r="H6" i="24"/>
  <c r="AT6" i="24" s="1"/>
  <c r="AT7" i="24"/>
  <c r="I7" i="24"/>
  <c r="AT5" i="24"/>
  <c r="I5" i="24"/>
  <c r="I5" i="22"/>
  <c r="AT9" i="22"/>
  <c r="I9" i="22"/>
  <c r="I8" i="22"/>
  <c r="AT8" i="22"/>
  <c r="AT7" i="22"/>
  <c r="I7" i="22"/>
  <c r="AT6" i="22"/>
  <c r="I4" i="22"/>
  <c r="AT4" i="22"/>
  <c r="I7" i="21"/>
  <c r="AT7" i="21"/>
  <c r="I6" i="21"/>
  <c r="AT6" i="21"/>
  <c r="AI6" i="13"/>
  <c r="AH6" i="13"/>
  <c r="BS5" i="13"/>
  <c r="BS6" i="13" s="1"/>
  <c r="BS7" i="13" s="1"/>
  <c r="BS8" i="13" s="1"/>
  <c r="BS9" i="13" s="1"/>
  <c r="BS10" i="13" s="1"/>
  <c r="BS11" i="13" s="1"/>
  <c r="BS12" i="13" s="1"/>
  <c r="BS13" i="13" s="1"/>
  <c r="BS14" i="13" s="1"/>
  <c r="BR5" i="13"/>
  <c r="BR6" i="13" s="1"/>
  <c r="BR7" i="13" s="1"/>
  <c r="BR8" i="13" s="1"/>
  <c r="BR9" i="13" s="1"/>
  <c r="BR10" i="13" s="1"/>
  <c r="BR11" i="13" s="1"/>
  <c r="BR12" i="13" s="1"/>
  <c r="BR13" i="13" s="1"/>
  <c r="BR14" i="13" s="1"/>
  <c r="BQ5" i="13"/>
  <c r="BQ6" i="13" s="1"/>
  <c r="BQ7" i="13" s="1"/>
  <c r="BQ8" i="13" s="1"/>
  <c r="BQ9" i="13" s="1"/>
  <c r="BQ10" i="13" s="1"/>
  <c r="BQ11" i="13" s="1"/>
  <c r="BQ12" i="13" s="1"/>
  <c r="BQ13" i="13" s="1"/>
  <c r="BQ14" i="13" s="1"/>
  <c r="BP5" i="13"/>
  <c r="BP6" i="13" s="1"/>
  <c r="BP7" i="13" s="1"/>
  <c r="BP8" i="13" s="1"/>
  <c r="BP9" i="13" s="1"/>
  <c r="BP10" i="13" s="1"/>
  <c r="BP11" i="13" s="1"/>
  <c r="BP12" i="13" s="1"/>
  <c r="BP13" i="13" s="1"/>
  <c r="BP14" i="13" s="1"/>
  <c r="BO5" i="13"/>
  <c r="BO6" i="13" s="1"/>
  <c r="BO7" i="13" s="1"/>
  <c r="BO8" i="13" s="1"/>
  <c r="BO9" i="13" s="1"/>
  <c r="BO10" i="13" s="1"/>
  <c r="BO11" i="13" s="1"/>
  <c r="BO12" i="13" s="1"/>
  <c r="BO13" i="13" s="1"/>
  <c r="BO14" i="13" s="1"/>
  <c r="BN5" i="13"/>
  <c r="BN6" i="13" s="1"/>
  <c r="BN7" i="13" s="1"/>
  <c r="BN8" i="13" s="1"/>
  <c r="BN9" i="13" s="1"/>
  <c r="BN10" i="13" s="1"/>
  <c r="BN11" i="13" s="1"/>
  <c r="BN12" i="13" s="1"/>
  <c r="BN13" i="13" s="1"/>
  <c r="BM5" i="13"/>
  <c r="BM6" i="13" s="1"/>
  <c r="BM7" i="13" s="1"/>
  <c r="BM8" i="13" s="1"/>
  <c r="BM9" i="13" s="1"/>
  <c r="BM10" i="13" s="1"/>
  <c r="BM11" i="13" s="1"/>
  <c r="BM12" i="13" s="1"/>
  <c r="BM13" i="13" s="1"/>
  <c r="BL5" i="13"/>
  <c r="BL6" i="13" s="1"/>
  <c r="BL7" i="13" s="1"/>
  <c r="BL8" i="13" s="1"/>
  <c r="BL9" i="13" s="1"/>
  <c r="BL10" i="13" s="1"/>
  <c r="BL11" i="13" s="1"/>
  <c r="BL12" i="13" s="1"/>
  <c r="BL13" i="13" s="1"/>
  <c r="BK5" i="13"/>
  <c r="BK6" i="13" s="1"/>
  <c r="BK7" i="13" s="1"/>
  <c r="BK8" i="13" s="1"/>
  <c r="BK9" i="13" s="1"/>
  <c r="BK10" i="13" s="1"/>
  <c r="BK11" i="13" s="1"/>
  <c r="BK12" i="13" s="1"/>
  <c r="BK13" i="13" s="1"/>
  <c r="BJ5" i="13"/>
  <c r="BJ6" i="13" s="1"/>
  <c r="BJ7" i="13" s="1"/>
  <c r="BJ8" i="13" s="1"/>
  <c r="BJ9" i="13" s="1"/>
  <c r="BJ10" i="13" s="1"/>
  <c r="BJ11" i="13" s="1"/>
  <c r="BJ12" i="13" s="1"/>
  <c r="BJ13" i="13" s="1"/>
  <c r="BI5" i="13"/>
  <c r="BI6" i="13" s="1"/>
  <c r="BI7" i="13" s="1"/>
  <c r="BI8" i="13" s="1"/>
  <c r="BI9" i="13" s="1"/>
  <c r="BI10" i="13" s="1"/>
  <c r="BI11" i="13" s="1"/>
  <c r="BI12" i="13" s="1"/>
  <c r="BH5" i="13"/>
  <c r="BH6" i="13" s="1"/>
  <c r="BH7" i="13" s="1"/>
  <c r="BH8" i="13" s="1"/>
  <c r="BH9" i="13" s="1"/>
  <c r="BH10" i="13" s="1"/>
  <c r="BH11" i="13" s="1"/>
  <c r="BH12" i="13" s="1"/>
  <c r="BG5" i="13"/>
  <c r="BG6" i="13" s="1"/>
  <c r="BG7" i="13" s="1"/>
  <c r="BG8" i="13" s="1"/>
  <c r="BG9" i="13" s="1"/>
  <c r="BG10" i="13" s="1"/>
  <c r="BG11" i="13" s="1"/>
  <c r="BG12" i="13" s="1"/>
  <c r="BF5" i="13"/>
  <c r="BF6" i="13" s="1"/>
  <c r="BF7" i="13" s="1"/>
  <c r="BF8" i="13" s="1"/>
  <c r="BF9" i="13" s="1"/>
  <c r="BF10" i="13" s="1"/>
  <c r="BF11" i="13" s="1"/>
  <c r="BF12" i="13" s="1"/>
  <c r="BE5" i="13"/>
  <c r="BE6" i="13" s="1"/>
  <c r="BE7" i="13" s="1"/>
  <c r="BE8" i="13" s="1"/>
  <c r="BE9" i="13" s="1"/>
  <c r="BE10" i="13" s="1"/>
  <c r="BE11" i="13" s="1"/>
  <c r="BE12" i="13" s="1"/>
  <c r="BD5" i="13"/>
  <c r="BD6" i="13" s="1"/>
  <c r="BD7" i="13" s="1"/>
  <c r="BD8" i="13" s="1"/>
  <c r="BD9" i="13" s="1"/>
  <c r="BD10" i="13" s="1"/>
  <c r="BD11" i="13" s="1"/>
  <c r="BC5" i="13"/>
  <c r="BC6" i="13" s="1"/>
  <c r="BC7" i="13" s="1"/>
  <c r="BC8" i="13" s="1"/>
  <c r="BC9" i="13" s="1"/>
  <c r="BC10" i="13" s="1"/>
  <c r="BC11" i="13" s="1"/>
  <c r="BB5" i="13"/>
  <c r="BB6" i="13" s="1"/>
  <c r="BB7" i="13" s="1"/>
  <c r="BB8" i="13" s="1"/>
  <c r="BB9" i="13" s="1"/>
  <c r="BB10" i="13" s="1"/>
  <c r="BB11" i="13" s="1"/>
  <c r="BA5" i="13"/>
  <c r="BA6" i="13" s="1"/>
  <c r="BA7" i="13" s="1"/>
  <c r="BA8" i="13" s="1"/>
  <c r="BA9" i="13" s="1"/>
  <c r="BA10" i="13" s="1"/>
  <c r="BA11" i="13" s="1"/>
  <c r="AZ5" i="13"/>
  <c r="AZ6" i="13" s="1"/>
  <c r="AZ7" i="13" s="1"/>
  <c r="AZ8" i="13" s="1"/>
  <c r="AZ9" i="13" s="1"/>
  <c r="AZ10" i="13" s="1"/>
  <c r="AZ11" i="13" s="1"/>
  <c r="AY5" i="13"/>
  <c r="AY6" i="13" s="1"/>
  <c r="AY7" i="13" s="1"/>
  <c r="AY8" i="13" s="1"/>
  <c r="AY9" i="13" s="1"/>
  <c r="AY10" i="13" s="1"/>
  <c r="AX5" i="13"/>
  <c r="AX6" i="13" s="1"/>
  <c r="AX7" i="13" s="1"/>
  <c r="AX8" i="13" s="1"/>
  <c r="AX9" i="13" s="1"/>
  <c r="AX10" i="13" s="1"/>
  <c r="AW5" i="13"/>
  <c r="AW6" i="13" s="1"/>
  <c r="AW7" i="13" s="1"/>
  <c r="AW8" i="13" s="1"/>
  <c r="AW9" i="13" s="1"/>
  <c r="AW10" i="13" s="1"/>
  <c r="AV5" i="13"/>
  <c r="AV6" i="13" s="1"/>
  <c r="AV7" i="13" s="1"/>
  <c r="AV8" i="13" s="1"/>
  <c r="AV9" i="13" s="1"/>
  <c r="AV10" i="13" s="1"/>
  <c r="AU5" i="13"/>
  <c r="AU6" i="13" s="1"/>
  <c r="AU7" i="13" s="1"/>
  <c r="AU8" i="13" s="1"/>
  <c r="AU9" i="13" s="1"/>
  <c r="AU10" i="13" s="1"/>
  <c r="AT5" i="13"/>
  <c r="AT6" i="13" s="1"/>
  <c r="AT7" i="13" s="1"/>
  <c r="AT8" i="13" s="1"/>
  <c r="AT9" i="13" s="1"/>
  <c r="AS5" i="13"/>
  <c r="AS6" i="13" s="1"/>
  <c r="AS7" i="13" s="1"/>
  <c r="AS8" i="13" s="1"/>
  <c r="AS9" i="13" s="1"/>
  <c r="AR5" i="13"/>
  <c r="AR6" i="13" s="1"/>
  <c r="AR7" i="13" s="1"/>
  <c r="AR8" i="13" s="1"/>
  <c r="AR9" i="13" s="1"/>
  <c r="AQ5" i="13"/>
  <c r="AP5" i="13"/>
  <c r="AP6" i="13" s="1"/>
  <c r="AP7" i="13" s="1"/>
  <c r="AP8" i="13" s="1"/>
  <c r="AP9" i="13" s="1"/>
  <c r="AO5" i="13"/>
  <c r="AO6" i="13" s="1"/>
  <c r="AO7" i="13" s="1"/>
  <c r="AO8" i="13" s="1"/>
  <c r="AO9" i="13" s="1"/>
  <c r="AN5" i="13"/>
  <c r="AN6" i="13" s="1"/>
  <c r="AN7" i="13" s="1"/>
  <c r="AN8" i="13" s="1"/>
  <c r="AM5" i="13"/>
  <c r="AM6" i="13" s="1"/>
  <c r="AM7" i="13" s="1"/>
  <c r="AM8" i="13" s="1"/>
  <c r="AL5" i="13"/>
  <c r="AL6" i="13" s="1"/>
  <c r="AL7" i="13" s="1"/>
  <c r="AL8" i="13" s="1"/>
  <c r="AK5" i="13"/>
  <c r="AK6" i="13" s="1"/>
  <c r="AK7" i="13" s="1"/>
  <c r="AJ5" i="13"/>
  <c r="AJ6" i="13" s="1"/>
  <c r="AJ7" i="13" s="1"/>
  <c r="Q2" i="13"/>
  <c r="P2" i="13" s="1"/>
  <c r="AT21" i="13" s="1"/>
  <c r="M2" i="13"/>
  <c r="L2" i="13" s="1"/>
  <c r="AO21" i="13" s="1"/>
  <c r="I2" i="13"/>
  <c r="H2" i="13" s="1"/>
  <c r="AJ21" i="13" s="1"/>
  <c r="E2" i="13"/>
  <c r="D2" i="13" s="1"/>
  <c r="AE21" i="13" s="1"/>
  <c r="AE22" i="13" l="1"/>
  <c r="AT30" i="13"/>
  <c r="AU42" i="13" s="1"/>
  <c r="AT26" i="13"/>
  <c r="AT22" i="13"/>
  <c r="AT31" i="13"/>
  <c r="AT29" i="13"/>
  <c r="AT25" i="13"/>
  <c r="AU37" i="13" s="1"/>
  <c r="AT27" i="13"/>
  <c r="AT28" i="13"/>
  <c r="AT24" i="13"/>
  <c r="AU36" i="13" s="1"/>
  <c r="AT23" i="13"/>
  <c r="AO31" i="13"/>
  <c r="AP43" i="13" s="1"/>
  <c r="AO27" i="13"/>
  <c r="AO23" i="13"/>
  <c r="AP35" i="13" s="1"/>
  <c r="AO30" i="13"/>
  <c r="AP42" i="13" s="1"/>
  <c r="AO26" i="13"/>
  <c r="AP38" i="13" s="1"/>
  <c r="AO29" i="13"/>
  <c r="AO25" i="13"/>
  <c r="AP37" i="13" s="1"/>
  <c r="AO22" i="13"/>
  <c r="AO28" i="13"/>
  <c r="AO24" i="13"/>
  <c r="AP36" i="13" s="1"/>
  <c r="AJ28" i="13"/>
  <c r="AJ24" i="13"/>
  <c r="AJ22" i="13"/>
  <c r="AJ25" i="13"/>
  <c r="AJ31" i="13"/>
  <c r="AJ27" i="13"/>
  <c r="AJ23" i="13"/>
  <c r="AJ29" i="13"/>
  <c r="AJ30" i="13"/>
  <c r="AJ26" i="13"/>
  <c r="AT10" i="24"/>
  <c r="I4" i="24"/>
  <c r="I11" i="24"/>
  <c r="AT11" i="24"/>
  <c r="I6" i="24"/>
  <c r="AT9" i="24"/>
  <c r="I9" i="24"/>
  <c r="AQ6" i="13"/>
  <c r="AE31" i="13"/>
  <c r="AE30" i="13"/>
  <c r="AE29" i="13"/>
  <c r="AG28" i="13"/>
  <c r="AE28" i="13"/>
  <c r="AE27" i="13"/>
  <c r="AE26" i="13"/>
  <c r="AE25" i="13"/>
  <c r="AE23" i="13"/>
  <c r="AE24" i="13"/>
  <c r="AE43" i="13"/>
  <c r="AE42" i="13"/>
  <c r="AF42" i="13" s="1"/>
  <c r="AE41" i="13"/>
  <c r="AF41" i="13" s="1"/>
  <c r="AE40" i="13"/>
  <c r="AF40" i="13" s="1"/>
  <c r="AE39" i="13"/>
  <c r="AE38" i="13"/>
  <c r="AE37" i="13"/>
  <c r="AF37" i="13" s="1"/>
  <c r="AE36" i="13"/>
  <c r="AF36" i="13" s="1"/>
  <c r="AE35" i="13"/>
  <c r="AE34" i="13"/>
  <c r="AF34" i="13" s="1"/>
  <c r="AT34" i="13"/>
  <c r="AU34" i="13" s="1"/>
  <c r="AO34" i="13"/>
  <c r="AP34" i="13" s="1"/>
  <c r="AQ28" i="13"/>
  <c r="AJ43" i="13"/>
  <c r="AK43" i="13" s="1"/>
  <c r="AJ42" i="13"/>
  <c r="AK42" i="13" s="1"/>
  <c r="AJ41" i="13"/>
  <c r="AK41" i="13" s="1"/>
  <c r="AJ40" i="13"/>
  <c r="AK40" i="13" s="1"/>
  <c r="AJ39" i="13"/>
  <c r="AK39" i="13" s="1"/>
  <c r="AJ38" i="13"/>
  <c r="AK38" i="13" s="1"/>
  <c r="AJ37" i="13"/>
  <c r="AK37" i="13" s="1"/>
  <c r="AJ36" i="13"/>
  <c r="AJ35" i="13"/>
  <c r="AJ34" i="13"/>
  <c r="E2" i="3"/>
  <c r="Q2" i="3"/>
  <c r="M2" i="3"/>
  <c r="H2" i="3"/>
  <c r="AJ21" i="3" s="1"/>
  <c r="AZ6" i="6"/>
  <c r="AY6" i="6"/>
  <c r="CJ5" i="6"/>
  <c r="CJ6" i="6" s="1"/>
  <c r="CJ7" i="6" s="1"/>
  <c r="CJ8" i="6" s="1"/>
  <c r="CJ9" i="6" s="1"/>
  <c r="CJ10" i="6" s="1"/>
  <c r="CJ11" i="6" s="1"/>
  <c r="CJ12" i="6" s="1"/>
  <c r="CJ13" i="6" s="1"/>
  <c r="CJ14" i="6" s="1"/>
  <c r="CI5" i="6"/>
  <c r="CI6" i="6" s="1"/>
  <c r="CI7" i="6" s="1"/>
  <c r="CI8" i="6" s="1"/>
  <c r="CI9" i="6" s="1"/>
  <c r="CI10" i="6" s="1"/>
  <c r="CI11" i="6" s="1"/>
  <c r="CI12" i="6" s="1"/>
  <c r="CI13" i="6" s="1"/>
  <c r="CI14" i="6" s="1"/>
  <c r="CH5" i="6"/>
  <c r="CH6" i="6" s="1"/>
  <c r="CH7" i="6" s="1"/>
  <c r="CH8" i="6" s="1"/>
  <c r="CH9" i="6" s="1"/>
  <c r="CH10" i="6" s="1"/>
  <c r="CH11" i="6" s="1"/>
  <c r="CH12" i="6" s="1"/>
  <c r="CH13" i="6" s="1"/>
  <c r="CH14" i="6" s="1"/>
  <c r="CG5" i="6"/>
  <c r="CG6" i="6" s="1"/>
  <c r="CG7" i="6" s="1"/>
  <c r="CG8" i="6" s="1"/>
  <c r="CG9" i="6" s="1"/>
  <c r="CG10" i="6" s="1"/>
  <c r="CG11" i="6" s="1"/>
  <c r="CG12" i="6" s="1"/>
  <c r="CG13" i="6" s="1"/>
  <c r="CG14" i="6" s="1"/>
  <c r="CF5" i="6"/>
  <c r="CF6" i="6" s="1"/>
  <c r="CF7" i="6" s="1"/>
  <c r="CF8" i="6" s="1"/>
  <c r="CF9" i="6" s="1"/>
  <c r="CF10" i="6" s="1"/>
  <c r="CF11" i="6" s="1"/>
  <c r="CF12" i="6" s="1"/>
  <c r="CF13" i="6" s="1"/>
  <c r="CF14" i="6" s="1"/>
  <c r="CE5" i="6"/>
  <c r="CE6" i="6" s="1"/>
  <c r="CE7" i="6" s="1"/>
  <c r="CE8" i="6" s="1"/>
  <c r="CE9" i="6" s="1"/>
  <c r="CE10" i="6" s="1"/>
  <c r="CE11" i="6" s="1"/>
  <c r="CE12" i="6" s="1"/>
  <c r="CE13" i="6" s="1"/>
  <c r="CD5" i="6"/>
  <c r="CD6" i="6" s="1"/>
  <c r="CD7" i="6" s="1"/>
  <c r="CD8" i="6" s="1"/>
  <c r="CD9" i="6" s="1"/>
  <c r="CD10" i="6" s="1"/>
  <c r="CD11" i="6" s="1"/>
  <c r="CD12" i="6" s="1"/>
  <c r="CD13" i="6" s="1"/>
  <c r="CC5" i="6"/>
  <c r="CC6" i="6" s="1"/>
  <c r="CC7" i="6" s="1"/>
  <c r="CC8" i="6" s="1"/>
  <c r="CC9" i="6" s="1"/>
  <c r="CC10" i="6" s="1"/>
  <c r="CC11" i="6" s="1"/>
  <c r="CC12" i="6" s="1"/>
  <c r="CC13" i="6" s="1"/>
  <c r="CB5" i="6"/>
  <c r="CB6" i="6" s="1"/>
  <c r="CB7" i="6" s="1"/>
  <c r="CB8" i="6" s="1"/>
  <c r="CB9" i="6" s="1"/>
  <c r="CB10" i="6" s="1"/>
  <c r="CB11" i="6" s="1"/>
  <c r="CB12" i="6" s="1"/>
  <c r="CB13" i="6" s="1"/>
  <c r="CA5" i="6"/>
  <c r="CA6" i="6" s="1"/>
  <c r="CA7" i="6" s="1"/>
  <c r="CA8" i="6" s="1"/>
  <c r="CA9" i="6" s="1"/>
  <c r="CA10" i="6" s="1"/>
  <c r="CA11" i="6" s="1"/>
  <c r="CA12" i="6" s="1"/>
  <c r="CA13" i="6" s="1"/>
  <c r="BZ5" i="6"/>
  <c r="BZ6" i="6" s="1"/>
  <c r="BZ7" i="6" s="1"/>
  <c r="BZ8" i="6" s="1"/>
  <c r="BZ9" i="6" s="1"/>
  <c r="BZ10" i="6" s="1"/>
  <c r="BZ11" i="6" s="1"/>
  <c r="BZ12" i="6" s="1"/>
  <c r="BY5" i="6"/>
  <c r="BY6" i="6" s="1"/>
  <c r="BY7" i="6" s="1"/>
  <c r="BY8" i="6" s="1"/>
  <c r="BY9" i="6" s="1"/>
  <c r="BY10" i="6" s="1"/>
  <c r="BY11" i="6" s="1"/>
  <c r="BY12" i="6" s="1"/>
  <c r="BX5" i="6"/>
  <c r="BX6" i="6" s="1"/>
  <c r="BX7" i="6" s="1"/>
  <c r="BX8" i="6" s="1"/>
  <c r="BX9" i="6" s="1"/>
  <c r="BX10" i="6" s="1"/>
  <c r="BX11" i="6" s="1"/>
  <c r="BX12" i="6" s="1"/>
  <c r="BW5" i="6"/>
  <c r="BW6" i="6" s="1"/>
  <c r="BW7" i="6" s="1"/>
  <c r="BW8" i="6" s="1"/>
  <c r="BW9" i="6" s="1"/>
  <c r="BW10" i="6" s="1"/>
  <c r="BW11" i="6" s="1"/>
  <c r="BW12" i="6" s="1"/>
  <c r="BV5" i="6"/>
  <c r="BV6" i="6" s="1"/>
  <c r="BV7" i="6" s="1"/>
  <c r="BV8" i="6" s="1"/>
  <c r="BV9" i="6" s="1"/>
  <c r="BV10" i="6" s="1"/>
  <c r="BV11" i="6" s="1"/>
  <c r="BV12" i="6" s="1"/>
  <c r="BU5" i="6"/>
  <c r="BU6" i="6" s="1"/>
  <c r="BU7" i="6" s="1"/>
  <c r="BU8" i="6" s="1"/>
  <c r="BU9" i="6" s="1"/>
  <c r="BU10" i="6" s="1"/>
  <c r="BU11" i="6" s="1"/>
  <c r="BT5" i="6"/>
  <c r="BT6" i="6" s="1"/>
  <c r="BT7" i="6" s="1"/>
  <c r="BT8" i="6" s="1"/>
  <c r="BT9" i="6" s="1"/>
  <c r="BT10" i="6" s="1"/>
  <c r="BT11" i="6" s="1"/>
  <c r="BS5" i="6"/>
  <c r="BS6" i="6" s="1"/>
  <c r="BS7" i="6" s="1"/>
  <c r="BS8" i="6" s="1"/>
  <c r="BS9" i="6" s="1"/>
  <c r="BS10" i="6" s="1"/>
  <c r="BS11" i="6" s="1"/>
  <c r="BR5" i="6"/>
  <c r="BR6" i="6" s="1"/>
  <c r="BR7" i="6" s="1"/>
  <c r="BR8" i="6" s="1"/>
  <c r="BR9" i="6" s="1"/>
  <c r="BR10" i="6" s="1"/>
  <c r="BR11" i="6" s="1"/>
  <c r="BQ5" i="6"/>
  <c r="BQ6" i="6" s="1"/>
  <c r="BQ7" i="6" s="1"/>
  <c r="BQ8" i="6" s="1"/>
  <c r="BQ9" i="6" s="1"/>
  <c r="BQ10" i="6" s="1"/>
  <c r="BQ11" i="6" s="1"/>
  <c r="BP5" i="6"/>
  <c r="BP6" i="6" s="1"/>
  <c r="BP7" i="6" s="1"/>
  <c r="BP8" i="6" s="1"/>
  <c r="BP9" i="6" s="1"/>
  <c r="BP10" i="6" s="1"/>
  <c r="BO5" i="6"/>
  <c r="BO6" i="6" s="1"/>
  <c r="BO7" i="6" s="1"/>
  <c r="BO8" i="6" s="1"/>
  <c r="BO9" i="6" s="1"/>
  <c r="BO10" i="6" s="1"/>
  <c r="BN5" i="6"/>
  <c r="BN6" i="6" s="1"/>
  <c r="BN7" i="6" s="1"/>
  <c r="BN8" i="6" s="1"/>
  <c r="BN9" i="6" s="1"/>
  <c r="BN10" i="6" s="1"/>
  <c r="BM5" i="6"/>
  <c r="BM6" i="6" s="1"/>
  <c r="BM7" i="6" s="1"/>
  <c r="BM8" i="6" s="1"/>
  <c r="BM9" i="6" s="1"/>
  <c r="BM10" i="6" s="1"/>
  <c r="BL5" i="6"/>
  <c r="BL6" i="6" s="1"/>
  <c r="BL7" i="6" s="1"/>
  <c r="BL8" i="6" s="1"/>
  <c r="BL9" i="6" s="1"/>
  <c r="BL10" i="6" s="1"/>
  <c r="BK5" i="6"/>
  <c r="BK6" i="6" s="1"/>
  <c r="BK7" i="6" s="1"/>
  <c r="BK8" i="6" s="1"/>
  <c r="BK9" i="6" s="1"/>
  <c r="BJ5" i="6"/>
  <c r="BJ6" i="6" s="1"/>
  <c r="BJ7" i="6" s="1"/>
  <c r="BJ8" i="6" s="1"/>
  <c r="BJ9" i="6" s="1"/>
  <c r="BI5" i="6"/>
  <c r="BI6" i="6" s="1"/>
  <c r="BI7" i="6" s="1"/>
  <c r="BI8" i="6" s="1"/>
  <c r="BI9" i="6" s="1"/>
  <c r="BH5" i="6"/>
  <c r="BH6" i="6" s="1"/>
  <c r="BH7" i="6" s="1"/>
  <c r="BH8" i="6" s="1"/>
  <c r="BH9" i="6" s="1"/>
  <c r="BG5" i="6"/>
  <c r="BG6" i="6" s="1"/>
  <c r="BG7" i="6" s="1"/>
  <c r="BG8" i="6" s="1"/>
  <c r="BG9" i="6" s="1"/>
  <c r="BF5" i="6"/>
  <c r="BF6" i="6" s="1"/>
  <c r="BF7" i="6" s="1"/>
  <c r="BF8" i="6" s="1"/>
  <c r="BF9" i="6" s="1"/>
  <c r="BE5" i="6"/>
  <c r="BD5" i="6"/>
  <c r="BD6" i="6" s="1"/>
  <c r="BD7" i="6" s="1"/>
  <c r="BD8" i="6" s="1"/>
  <c r="BC5" i="6"/>
  <c r="BC6" i="6" s="1"/>
  <c r="BC7" i="6" s="1"/>
  <c r="BC8" i="6" s="1"/>
  <c r="BB5" i="6"/>
  <c r="BB6" i="6" s="1"/>
  <c r="BB7" i="6" s="1"/>
  <c r="BA5" i="6"/>
  <c r="BA6" i="6" s="1"/>
  <c r="BA7" i="6" s="1"/>
  <c r="AP39" i="13" l="1"/>
  <c r="AK35" i="13"/>
  <c r="I30" i="13" s="1"/>
  <c r="J30" i="13" s="1"/>
  <c r="AF38" i="13"/>
  <c r="AU38" i="13"/>
  <c r="AF35" i="13"/>
  <c r="AF43" i="13"/>
  <c r="AK34" i="13"/>
  <c r="I23" i="13" s="1"/>
  <c r="J23" i="13" s="1"/>
  <c r="AK36" i="13"/>
  <c r="I15" i="13" s="1"/>
  <c r="J15" i="13" s="1"/>
  <c r="AF39" i="13"/>
  <c r="AU40" i="13"/>
  <c r="I25" i="13"/>
  <c r="J25" i="13" s="1"/>
  <c r="E7" i="13"/>
  <c r="AQ7" i="13"/>
  <c r="BE6" i="6"/>
  <c r="BE7" i="6" s="1"/>
  <c r="BM21" i="6"/>
  <c r="BN40" i="6" s="1"/>
  <c r="Q36" i="13"/>
  <c r="R36" i="13" s="1"/>
  <c r="M30" i="13"/>
  <c r="M13" i="13"/>
  <c r="Q10" i="13"/>
  <c r="Q25" i="13"/>
  <c r="R25" i="13" s="1"/>
  <c r="E15" i="13"/>
  <c r="AA15" i="13" s="1"/>
  <c r="M36" i="13"/>
  <c r="M23" i="13"/>
  <c r="E4" i="13"/>
  <c r="AA4" i="13" s="1"/>
  <c r="M20" i="13"/>
  <c r="M7" i="13"/>
  <c r="P2" i="3"/>
  <c r="AT21" i="3" s="1"/>
  <c r="AT42" i="3"/>
  <c r="AT35" i="3"/>
  <c r="AU35" i="3" s="1"/>
  <c r="AT39" i="3"/>
  <c r="AT43" i="3"/>
  <c r="AU43" i="3" s="1"/>
  <c r="AT40" i="3"/>
  <c r="AT37" i="3"/>
  <c r="AT41" i="3"/>
  <c r="AT38" i="3"/>
  <c r="AT36" i="3"/>
  <c r="AT34" i="3"/>
  <c r="L2" i="3"/>
  <c r="AO21" i="3" s="1"/>
  <c r="AO37" i="3"/>
  <c r="AO42" i="3"/>
  <c r="AP42" i="3" s="1"/>
  <c r="AO39" i="3"/>
  <c r="AO43" i="3"/>
  <c r="AO34" i="3"/>
  <c r="AO36" i="3"/>
  <c r="AO40" i="3"/>
  <c r="AO35" i="3"/>
  <c r="AP35" i="3" s="1"/>
  <c r="AO41" i="3"/>
  <c r="AO38" i="3"/>
  <c r="AJ36" i="3"/>
  <c r="AJ40" i="3"/>
  <c r="AK40" i="3" s="1"/>
  <c r="AJ34" i="3"/>
  <c r="AJ41" i="3"/>
  <c r="AJ37" i="3"/>
  <c r="AJ38" i="3"/>
  <c r="AJ42" i="3"/>
  <c r="AJ35" i="3"/>
  <c r="AJ39" i="3"/>
  <c r="AJ43" i="3"/>
  <c r="AJ27" i="3"/>
  <c r="AJ30" i="3"/>
  <c r="AJ31" i="3"/>
  <c r="AJ28" i="3"/>
  <c r="AJ29" i="3"/>
  <c r="H54" i="6"/>
  <c r="G54" i="6" s="1"/>
  <c r="R10" i="13" l="1"/>
  <c r="AB10" i="13"/>
  <c r="AB36" i="13"/>
  <c r="N7" i="13"/>
  <c r="N13" i="13"/>
  <c r="N23" i="13"/>
  <c r="N20" i="13"/>
  <c r="N30" i="13"/>
  <c r="AK43" i="3"/>
  <c r="AK42" i="3"/>
  <c r="I10" i="3" s="1"/>
  <c r="J10" i="3" s="1"/>
  <c r="AK41" i="3"/>
  <c r="I19" i="3" s="1"/>
  <c r="AK39" i="3"/>
  <c r="F7" i="13"/>
  <c r="AA7" i="13"/>
  <c r="I9" i="13"/>
  <c r="J9" i="13" s="1"/>
  <c r="M25" i="13"/>
  <c r="M34" i="13"/>
  <c r="M37" i="13"/>
  <c r="I32" i="13"/>
  <c r="I21" i="13"/>
  <c r="J21" i="13" s="1"/>
  <c r="I10" i="13"/>
  <c r="I29" i="13"/>
  <c r="I13" i="13"/>
  <c r="J13" i="13" s="1"/>
  <c r="I5" i="13"/>
  <c r="I28" i="13"/>
  <c r="I24" i="13"/>
  <c r="I20" i="13"/>
  <c r="J20" i="13" s="1"/>
  <c r="I12" i="13"/>
  <c r="J12" i="13" s="1"/>
  <c r="I8" i="13"/>
  <c r="J8" i="13" s="1"/>
  <c r="I27" i="13"/>
  <c r="I11" i="13"/>
  <c r="J11" i="13" s="1"/>
  <c r="I26" i="13"/>
  <c r="I18" i="13"/>
  <c r="J18" i="13" s="1"/>
  <c r="J29" i="13"/>
  <c r="F4" i="13"/>
  <c r="N36" i="13"/>
  <c r="F15" i="13"/>
  <c r="AQ8" i="13"/>
  <c r="Q20" i="13"/>
  <c r="R20" i="13" s="1"/>
  <c r="Q23" i="13"/>
  <c r="R23" i="13" s="1"/>
  <c r="Q15" i="13"/>
  <c r="Q13" i="13"/>
  <c r="R13" i="13" s="1"/>
  <c r="Q7" i="13"/>
  <c r="R7" i="13" s="1"/>
  <c r="Q30" i="13"/>
  <c r="R30" i="13" s="1"/>
  <c r="J32" i="13"/>
  <c r="M9" i="13"/>
  <c r="AB9" i="13" s="1"/>
  <c r="M18" i="13"/>
  <c r="M11" i="13"/>
  <c r="E11" i="13"/>
  <c r="AA11" i="13" s="1"/>
  <c r="E13" i="13"/>
  <c r="AA13" i="13" s="1"/>
  <c r="E12" i="13"/>
  <c r="AA12" i="13" s="1"/>
  <c r="E21" i="13"/>
  <c r="AA21" i="13" s="1"/>
  <c r="E8" i="13"/>
  <c r="AA8" i="13" s="1"/>
  <c r="E16" i="13"/>
  <c r="AA16" i="13" s="1"/>
  <c r="E22" i="13"/>
  <c r="AA22" i="13" s="1"/>
  <c r="E18" i="13"/>
  <c r="AA18" i="13" s="1"/>
  <c r="BM22" i="6"/>
  <c r="BE8" i="6"/>
  <c r="BM24" i="6" s="1"/>
  <c r="BM23" i="6"/>
  <c r="AT31" i="3"/>
  <c r="AT27" i="3"/>
  <c r="AT30" i="3"/>
  <c r="AT28" i="3"/>
  <c r="AT29" i="3"/>
  <c r="I13" i="3"/>
  <c r="J13" i="3" s="1"/>
  <c r="AO31" i="3"/>
  <c r="AP43" i="3" s="1"/>
  <c r="AO27" i="3"/>
  <c r="AP39" i="3" s="1"/>
  <c r="AO29" i="3"/>
  <c r="AO30" i="3"/>
  <c r="AQ28" i="3"/>
  <c r="AO28" i="3"/>
  <c r="BE40" i="6"/>
  <c r="BE42" i="6"/>
  <c r="BE49" i="6"/>
  <c r="BE47" i="6"/>
  <c r="BE45" i="6"/>
  <c r="BE43" i="6"/>
  <c r="BE46" i="6"/>
  <c r="BE48" i="6"/>
  <c r="BE41" i="6"/>
  <c r="BE44" i="6"/>
  <c r="V2" i="6"/>
  <c r="AW40" i="6"/>
  <c r="AW42" i="6"/>
  <c r="AW49" i="6"/>
  <c r="AW47" i="6"/>
  <c r="AW45" i="6"/>
  <c r="AW43" i="6"/>
  <c r="AW46" i="6"/>
  <c r="AW44" i="6"/>
  <c r="H2" i="6"/>
  <c r="AW48" i="6"/>
  <c r="AW41" i="6"/>
  <c r="AB20" i="13" l="1"/>
  <c r="AB13" i="13"/>
  <c r="R15" i="13"/>
  <c r="AB15" i="13"/>
  <c r="AB30" i="13"/>
  <c r="AB23" i="13"/>
  <c r="AB7" i="13"/>
  <c r="N34" i="13"/>
  <c r="N37" i="13"/>
  <c r="AB37" i="13"/>
  <c r="N11" i="13"/>
  <c r="AB11" i="13"/>
  <c r="N25" i="13"/>
  <c r="AB25" i="13"/>
  <c r="N18" i="13"/>
  <c r="AB18" i="13"/>
  <c r="J10" i="13"/>
  <c r="AU41" i="3"/>
  <c r="Q27" i="3" s="1"/>
  <c r="R27" i="3" s="1"/>
  <c r="AU42" i="3"/>
  <c r="AP41" i="3"/>
  <c r="AU40" i="3"/>
  <c r="AP40" i="3"/>
  <c r="M24" i="3" s="1"/>
  <c r="AU39" i="3"/>
  <c r="Q13" i="3" s="1"/>
  <c r="R13" i="3" s="1"/>
  <c r="J19" i="3"/>
  <c r="J26" i="13"/>
  <c r="J5" i="13"/>
  <c r="J24" i="13"/>
  <c r="J27" i="13"/>
  <c r="J28" i="13"/>
  <c r="I6" i="3"/>
  <c r="J6" i="3" s="1"/>
  <c r="I17" i="3"/>
  <c r="F16" i="13"/>
  <c r="F13" i="13"/>
  <c r="N9" i="13"/>
  <c r="F12" i="13"/>
  <c r="F11" i="13"/>
  <c r="F22" i="13"/>
  <c r="F8" i="13"/>
  <c r="F18" i="13"/>
  <c r="F21" i="13"/>
  <c r="AQ9" i="13"/>
  <c r="Q32" i="13"/>
  <c r="AB32" i="13" s="1"/>
  <c r="Q8" i="13"/>
  <c r="Q34" i="13"/>
  <c r="AB34" i="13" s="1"/>
  <c r="Q6" i="13"/>
  <c r="AB6" i="13" s="1"/>
  <c r="AS15" i="6"/>
  <c r="AS16" i="6"/>
  <c r="O2" i="6"/>
  <c r="N2" i="6" s="1"/>
  <c r="BA20" i="6" s="1"/>
  <c r="AS14" i="6"/>
  <c r="BA43" i="6"/>
  <c r="BA45" i="6"/>
  <c r="BA42" i="6"/>
  <c r="BA47" i="6"/>
  <c r="BA40" i="6"/>
  <c r="BA44" i="6"/>
  <c r="BA48" i="6"/>
  <c r="BA41" i="6"/>
  <c r="BA49" i="6"/>
  <c r="BA46" i="6"/>
  <c r="U2" i="6"/>
  <c r="BE20" i="6" s="1"/>
  <c r="M19" i="3"/>
  <c r="G2" i="6"/>
  <c r="AW20" i="6" s="1"/>
  <c r="M13" i="3"/>
  <c r="R8" i="13" l="1"/>
  <c r="AB8" i="13"/>
  <c r="N19" i="3"/>
  <c r="N13" i="3"/>
  <c r="N24" i="3"/>
  <c r="J17" i="3"/>
  <c r="Q21" i="3"/>
  <c r="R21" i="3" s="1"/>
  <c r="Q16" i="3"/>
  <c r="M22" i="3"/>
  <c r="M9" i="3"/>
  <c r="Q25" i="3"/>
  <c r="Q8" i="3"/>
  <c r="R32" i="13"/>
  <c r="R6" i="13"/>
  <c r="R34" i="13"/>
  <c r="BA21" i="6"/>
  <c r="BB40" i="6" s="1"/>
  <c r="BA23" i="6"/>
  <c r="BA25" i="6"/>
  <c r="BA22" i="6"/>
  <c r="BB41" i="6" s="1"/>
  <c r="O14" i="6" s="1"/>
  <c r="P14" i="6" s="1"/>
  <c r="BA30" i="6"/>
  <c r="BB49" i="6" s="1"/>
  <c r="O13" i="6" s="1"/>
  <c r="P13" i="6" s="1"/>
  <c r="BA28" i="6"/>
  <c r="BB47" i="6" s="1"/>
  <c r="O7" i="6" s="1"/>
  <c r="P7" i="6" s="1"/>
  <c r="BA27" i="6"/>
  <c r="BB46" i="6" s="1"/>
  <c r="BA24" i="6"/>
  <c r="BB43" i="6" s="1"/>
  <c r="BA29" i="6"/>
  <c r="BB48" i="6" s="1"/>
  <c r="BA26" i="6"/>
  <c r="BB45" i="6" s="1"/>
  <c r="BE30" i="6"/>
  <c r="BF49" i="6" s="1"/>
  <c r="V13" i="6" s="1"/>
  <c r="W13" i="6" s="1"/>
  <c r="BE25" i="6"/>
  <c r="BE23" i="6"/>
  <c r="BE21" i="6"/>
  <c r="BF40" i="6" s="1"/>
  <c r="BE28" i="6"/>
  <c r="BF47" i="6" s="1"/>
  <c r="V7" i="6" s="1"/>
  <c r="W7" i="6" s="1"/>
  <c r="BE29" i="6"/>
  <c r="BF48" i="6" s="1"/>
  <c r="BE24" i="6"/>
  <c r="BF43" i="6" s="1"/>
  <c r="BE27" i="6"/>
  <c r="BF46" i="6" s="1"/>
  <c r="BE22" i="6"/>
  <c r="BE26" i="6"/>
  <c r="BF45" i="6" s="1"/>
  <c r="AW30" i="6"/>
  <c r="AX49" i="6" s="1"/>
  <c r="H13" i="6" s="1"/>
  <c r="I13" i="6" s="1"/>
  <c r="AW23" i="6"/>
  <c r="AX28" i="6"/>
  <c r="AW22" i="6"/>
  <c r="AX41" i="6" s="1"/>
  <c r="H14" i="6" s="1"/>
  <c r="I14" i="6" s="1"/>
  <c r="AW21" i="6"/>
  <c r="AW27" i="6"/>
  <c r="AX46" i="6" s="1"/>
  <c r="AW28" i="6"/>
  <c r="AX47" i="6" s="1"/>
  <c r="AW24" i="6"/>
  <c r="AX43" i="6" s="1"/>
  <c r="AW26" i="6"/>
  <c r="AX45" i="6" s="1"/>
  <c r="AW25" i="6"/>
  <c r="AW29" i="6"/>
  <c r="AX48" i="6" s="1"/>
  <c r="N9" i="3" l="1"/>
  <c r="R25" i="3"/>
  <c r="N22" i="3"/>
  <c r="R8" i="3"/>
  <c r="R16" i="3"/>
  <c r="O4" i="6"/>
  <c r="P4" i="6" s="1"/>
  <c r="O6" i="6"/>
  <c r="P6" i="6" s="1"/>
  <c r="AX44" i="6"/>
  <c r="H8" i="6" s="1"/>
  <c r="I8" i="6" s="1"/>
  <c r="BB44" i="6"/>
  <c r="O8" i="6" s="1"/>
  <c r="P8" i="6" s="1"/>
  <c r="BF44" i="6"/>
  <c r="O5" i="6"/>
  <c r="P5" i="6" s="1"/>
  <c r="BB42" i="6"/>
  <c r="O15" i="6" s="1"/>
  <c r="P15" i="6" s="1"/>
  <c r="O12" i="6"/>
  <c r="P12" i="6" s="1"/>
  <c r="V12" i="6"/>
  <c r="W12" i="6" s="1"/>
  <c r="BF42" i="6"/>
  <c r="V15" i="6" s="1"/>
  <c r="W15" i="6" s="1"/>
  <c r="AX42" i="6"/>
  <c r="H15" i="6" s="1"/>
  <c r="I15" i="6" s="1"/>
  <c r="BF41" i="6"/>
  <c r="V14" i="6" s="1"/>
  <c r="W14" i="6" s="1"/>
  <c r="AX40" i="6"/>
  <c r="H12" i="6" s="1"/>
  <c r="I12" i="6" s="1"/>
  <c r="V11" i="6" l="1"/>
  <c r="W11" i="6" s="1"/>
  <c r="V6" i="6"/>
  <c r="W6" i="6" s="1"/>
  <c r="V4" i="6"/>
  <c r="W4" i="6" s="1"/>
  <c r="O11" i="6"/>
  <c r="P11" i="6" s="1"/>
  <c r="H6" i="6"/>
  <c r="I6" i="6" s="1"/>
  <c r="H7" i="6"/>
  <c r="I7" i="6" s="1"/>
  <c r="H5" i="6"/>
  <c r="I5" i="6" s="1"/>
  <c r="H4" i="6"/>
  <c r="I4" i="6" s="1"/>
  <c r="V17" i="6"/>
  <c r="H9" i="6"/>
  <c r="I9" i="6" s="1"/>
  <c r="H10" i="6"/>
  <c r="I10" i="6" s="1"/>
  <c r="O9" i="6"/>
  <c r="P9" i="6" s="1"/>
  <c r="O10" i="6"/>
  <c r="P10" i="6" s="1"/>
  <c r="V9" i="6"/>
  <c r="W9" i="6" s="1"/>
  <c r="V10" i="6"/>
  <c r="W10" i="6" s="1"/>
  <c r="V5" i="6"/>
  <c r="W5" i="6" s="1"/>
  <c r="V8" i="6"/>
  <c r="W8" i="6" s="1"/>
  <c r="H11" i="6"/>
  <c r="I11" i="6" s="1"/>
  <c r="AT16" i="6"/>
  <c r="W17" i="6" l="1"/>
  <c r="AT17" i="6"/>
  <c r="AI6" i="3"/>
  <c r="AY23" i="3" s="1"/>
  <c r="AH6" i="3"/>
  <c r="BS5" i="3"/>
  <c r="BS6" i="3" s="1"/>
  <c r="BS7" i="3" s="1"/>
  <c r="BS8" i="3" s="1"/>
  <c r="BS9" i="3" s="1"/>
  <c r="BS10" i="3" s="1"/>
  <c r="BS11" i="3" s="1"/>
  <c r="BS12" i="3" s="1"/>
  <c r="BS13" i="3" s="1"/>
  <c r="BS14" i="3" s="1"/>
  <c r="BR5" i="3"/>
  <c r="BR6" i="3" s="1"/>
  <c r="BR7" i="3" s="1"/>
  <c r="BR8" i="3" s="1"/>
  <c r="BR9" i="3" s="1"/>
  <c r="BR10" i="3" s="1"/>
  <c r="BR11" i="3" s="1"/>
  <c r="BR12" i="3" s="1"/>
  <c r="BR13" i="3" s="1"/>
  <c r="BR14" i="3" s="1"/>
  <c r="BQ5" i="3"/>
  <c r="BQ6" i="3" s="1"/>
  <c r="BQ7" i="3" s="1"/>
  <c r="BQ8" i="3" s="1"/>
  <c r="BQ9" i="3" s="1"/>
  <c r="BQ10" i="3" s="1"/>
  <c r="BQ11" i="3" s="1"/>
  <c r="BQ12" i="3" s="1"/>
  <c r="BQ13" i="3" s="1"/>
  <c r="BQ14" i="3" s="1"/>
  <c r="BP5" i="3"/>
  <c r="BP6" i="3" s="1"/>
  <c r="BP7" i="3" s="1"/>
  <c r="BP8" i="3" s="1"/>
  <c r="BP9" i="3" s="1"/>
  <c r="BP10" i="3" s="1"/>
  <c r="BP11" i="3" s="1"/>
  <c r="BP12" i="3" s="1"/>
  <c r="BP13" i="3" s="1"/>
  <c r="BP14" i="3" s="1"/>
  <c r="BO5" i="3"/>
  <c r="BO6" i="3" s="1"/>
  <c r="BO7" i="3" s="1"/>
  <c r="BO8" i="3" s="1"/>
  <c r="BO9" i="3" s="1"/>
  <c r="BO10" i="3" s="1"/>
  <c r="BO11" i="3" s="1"/>
  <c r="BO12" i="3" s="1"/>
  <c r="BO13" i="3" s="1"/>
  <c r="BO14" i="3" s="1"/>
  <c r="BN5" i="3"/>
  <c r="BN6" i="3" s="1"/>
  <c r="BN7" i="3" s="1"/>
  <c r="BN8" i="3" s="1"/>
  <c r="BN9" i="3" s="1"/>
  <c r="BN10" i="3" s="1"/>
  <c r="BN11" i="3" s="1"/>
  <c r="BN12" i="3" s="1"/>
  <c r="BN13" i="3" s="1"/>
  <c r="BM5" i="3"/>
  <c r="BM6" i="3" s="1"/>
  <c r="BM7" i="3" s="1"/>
  <c r="BM8" i="3" s="1"/>
  <c r="BM9" i="3" s="1"/>
  <c r="BM10" i="3" s="1"/>
  <c r="BM11" i="3" s="1"/>
  <c r="BM12" i="3" s="1"/>
  <c r="BM13" i="3" s="1"/>
  <c r="BL5" i="3"/>
  <c r="BL6" i="3" s="1"/>
  <c r="BL7" i="3" s="1"/>
  <c r="BL8" i="3" s="1"/>
  <c r="BL9" i="3" s="1"/>
  <c r="BL10" i="3" s="1"/>
  <c r="BL11" i="3" s="1"/>
  <c r="BL12" i="3" s="1"/>
  <c r="BL13" i="3" s="1"/>
  <c r="BK5" i="3"/>
  <c r="BK6" i="3" s="1"/>
  <c r="BK7" i="3" s="1"/>
  <c r="BK8" i="3" s="1"/>
  <c r="BK9" i="3" s="1"/>
  <c r="BK10" i="3" s="1"/>
  <c r="BK11" i="3" s="1"/>
  <c r="BK12" i="3" s="1"/>
  <c r="BK13" i="3" s="1"/>
  <c r="BJ5" i="3"/>
  <c r="BJ6" i="3" s="1"/>
  <c r="BJ7" i="3" s="1"/>
  <c r="BJ8" i="3" s="1"/>
  <c r="BJ9" i="3" s="1"/>
  <c r="BJ10" i="3" s="1"/>
  <c r="BJ11" i="3" s="1"/>
  <c r="BJ12" i="3" s="1"/>
  <c r="BJ13" i="3" s="1"/>
  <c r="BI5" i="3"/>
  <c r="BI6" i="3" s="1"/>
  <c r="BI7" i="3" s="1"/>
  <c r="BI8" i="3" s="1"/>
  <c r="BI9" i="3" s="1"/>
  <c r="BI10" i="3" s="1"/>
  <c r="BI11" i="3" s="1"/>
  <c r="BI12" i="3" s="1"/>
  <c r="BH5" i="3"/>
  <c r="BH6" i="3" s="1"/>
  <c r="BH7" i="3" s="1"/>
  <c r="BH8" i="3" s="1"/>
  <c r="BH9" i="3" s="1"/>
  <c r="BH10" i="3" s="1"/>
  <c r="BH11" i="3" s="1"/>
  <c r="BH12" i="3" s="1"/>
  <c r="BG5" i="3"/>
  <c r="BG6" i="3" s="1"/>
  <c r="BG7" i="3" s="1"/>
  <c r="BG8" i="3" s="1"/>
  <c r="BG9" i="3" s="1"/>
  <c r="BG10" i="3" s="1"/>
  <c r="BG11" i="3" s="1"/>
  <c r="BG12" i="3" s="1"/>
  <c r="BF5" i="3"/>
  <c r="BF6" i="3" s="1"/>
  <c r="BF7" i="3" s="1"/>
  <c r="BF8" i="3" s="1"/>
  <c r="BF9" i="3" s="1"/>
  <c r="BF10" i="3" s="1"/>
  <c r="BF11" i="3" s="1"/>
  <c r="BF12" i="3" s="1"/>
  <c r="BE5" i="3"/>
  <c r="BE6" i="3" s="1"/>
  <c r="BE7" i="3" s="1"/>
  <c r="BE8" i="3" s="1"/>
  <c r="BE9" i="3" s="1"/>
  <c r="BE10" i="3" s="1"/>
  <c r="BE11" i="3" s="1"/>
  <c r="BE12" i="3" s="1"/>
  <c r="BD5" i="3"/>
  <c r="BD6" i="3" s="1"/>
  <c r="BD7" i="3" s="1"/>
  <c r="BD8" i="3" s="1"/>
  <c r="BD9" i="3" s="1"/>
  <c r="BD10" i="3" s="1"/>
  <c r="BD11" i="3" s="1"/>
  <c r="BC5" i="3"/>
  <c r="BC6" i="3" s="1"/>
  <c r="BC7" i="3" s="1"/>
  <c r="BC8" i="3" s="1"/>
  <c r="BC9" i="3" s="1"/>
  <c r="BC10" i="3" s="1"/>
  <c r="BC11" i="3" s="1"/>
  <c r="BB5" i="3"/>
  <c r="BB6" i="3" s="1"/>
  <c r="BB7" i="3" s="1"/>
  <c r="BB8" i="3" s="1"/>
  <c r="BB9" i="3" s="1"/>
  <c r="BB10" i="3" s="1"/>
  <c r="BB11" i="3" s="1"/>
  <c r="BA5" i="3"/>
  <c r="BA6" i="3" s="1"/>
  <c r="BA7" i="3" s="1"/>
  <c r="BA8" i="3" s="1"/>
  <c r="BA9" i="3" s="1"/>
  <c r="BA10" i="3" s="1"/>
  <c r="BA11" i="3" s="1"/>
  <c r="AZ5" i="3"/>
  <c r="AZ6" i="3" s="1"/>
  <c r="AZ7" i="3" s="1"/>
  <c r="AZ8" i="3" s="1"/>
  <c r="AZ9" i="3" s="1"/>
  <c r="AZ10" i="3" s="1"/>
  <c r="AZ11" i="3" s="1"/>
  <c r="AY5" i="3"/>
  <c r="AY6" i="3" s="1"/>
  <c r="AY7" i="3" s="1"/>
  <c r="AY8" i="3" s="1"/>
  <c r="AY9" i="3" s="1"/>
  <c r="AY10" i="3" s="1"/>
  <c r="AX5" i="3"/>
  <c r="AX6" i="3" s="1"/>
  <c r="AX7" i="3" s="1"/>
  <c r="AX8" i="3" s="1"/>
  <c r="AX9" i="3" s="1"/>
  <c r="AX10" i="3" s="1"/>
  <c r="AW5" i="3"/>
  <c r="AW6" i="3" s="1"/>
  <c r="AW7" i="3" s="1"/>
  <c r="AW8" i="3" s="1"/>
  <c r="AW9" i="3" s="1"/>
  <c r="AW10" i="3" s="1"/>
  <c r="AV5" i="3"/>
  <c r="AV6" i="3" s="1"/>
  <c r="AV7" i="3" s="1"/>
  <c r="AV8" i="3" s="1"/>
  <c r="AV9" i="3" s="1"/>
  <c r="AV10" i="3" s="1"/>
  <c r="AU5" i="3"/>
  <c r="AU6" i="3" s="1"/>
  <c r="AU7" i="3" s="1"/>
  <c r="AU8" i="3" s="1"/>
  <c r="AU9" i="3" s="1"/>
  <c r="AU10" i="3" s="1"/>
  <c r="AT5" i="3"/>
  <c r="AT6" i="3" s="1"/>
  <c r="AT7" i="3" s="1"/>
  <c r="AT8" i="3" s="1"/>
  <c r="AT9" i="3" s="1"/>
  <c r="AS5" i="3"/>
  <c r="AS6" i="3" s="1"/>
  <c r="AS7" i="3" s="1"/>
  <c r="AS8" i="3" s="1"/>
  <c r="AS9" i="3" s="1"/>
  <c r="AR5" i="3"/>
  <c r="AR6" i="3" s="1"/>
  <c r="AR7" i="3" s="1"/>
  <c r="AR8" i="3" s="1"/>
  <c r="AR9" i="3" s="1"/>
  <c r="AQ5" i="3"/>
  <c r="AQ6" i="3" s="1"/>
  <c r="AQ7" i="3" s="1"/>
  <c r="AQ8" i="3" s="1"/>
  <c r="AQ9" i="3" s="1"/>
  <c r="AJ26" i="3" s="1"/>
  <c r="AP5" i="3"/>
  <c r="AO5" i="3"/>
  <c r="AN5" i="3"/>
  <c r="AN6" i="3" s="1"/>
  <c r="AN7" i="3" s="1"/>
  <c r="AN8" i="3" s="1"/>
  <c r="AM5" i="3"/>
  <c r="AM6" i="3" s="1"/>
  <c r="AM7" i="3" s="1"/>
  <c r="AM8" i="3" s="1"/>
  <c r="AL5" i="3"/>
  <c r="AK5" i="3"/>
  <c r="AK6" i="3" s="1"/>
  <c r="AK7" i="3" s="1"/>
  <c r="AJ5" i="3"/>
  <c r="AJ6" i="3" s="1"/>
  <c r="AJ7" i="3" s="1"/>
  <c r="AK38" i="3" l="1"/>
  <c r="I14" i="3" s="1"/>
  <c r="J14" i="3" s="1"/>
  <c r="AO6" i="3"/>
  <c r="AT22" i="3"/>
  <c r="AP6" i="3"/>
  <c r="AO22" i="3"/>
  <c r="AL6" i="3"/>
  <c r="AJ22" i="3"/>
  <c r="AE34" i="3"/>
  <c r="D2" i="3"/>
  <c r="AE21" i="3" s="1"/>
  <c r="AE36" i="3"/>
  <c r="AE40" i="3"/>
  <c r="AE37" i="3"/>
  <c r="AE41" i="3"/>
  <c r="AF41" i="3" s="1"/>
  <c r="AE38" i="3"/>
  <c r="AF38" i="3" s="1"/>
  <c r="AE42" i="3"/>
  <c r="AE35" i="3"/>
  <c r="AE39" i="3"/>
  <c r="AE43" i="3"/>
  <c r="AK34" i="3" l="1"/>
  <c r="I15" i="3" s="1"/>
  <c r="AE22" i="3"/>
  <c r="AF34" i="3" s="1"/>
  <c r="AE30" i="3"/>
  <c r="AF42" i="3" s="1"/>
  <c r="AE28" i="3"/>
  <c r="AE23" i="3"/>
  <c r="AF35" i="3" s="1"/>
  <c r="AE27" i="3"/>
  <c r="AF39" i="3" s="1"/>
  <c r="AE31" i="3"/>
  <c r="AF43" i="3" s="1"/>
  <c r="AE29" i="3"/>
  <c r="AO7" i="3"/>
  <c r="AT23" i="3"/>
  <c r="AU34" i="3" s="1"/>
  <c r="AP7" i="3"/>
  <c r="AE24" i="3" s="1"/>
  <c r="AF36" i="3" s="1"/>
  <c r="AO23" i="3"/>
  <c r="AL7" i="3"/>
  <c r="AJ23" i="3"/>
  <c r="AG28" i="3"/>
  <c r="AF40" i="3" l="1"/>
  <c r="J15" i="3"/>
  <c r="E7" i="3"/>
  <c r="AK35" i="3"/>
  <c r="I18" i="3" s="1"/>
  <c r="AO8" i="3"/>
  <c r="AT24" i="3"/>
  <c r="AP8" i="3"/>
  <c r="AE25" i="3" s="1"/>
  <c r="AO24" i="3"/>
  <c r="AP34" i="3" s="1"/>
  <c r="AL8" i="3"/>
  <c r="AJ25" i="3" s="1"/>
  <c r="AJ24" i="3"/>
  <c r="E12" i="3"/>
  <c r="M4" i="3" l="1"/>
  <c r="M17" i="3"/>
  <c r="F7" i="3"/>
  <c r="J18" i="3"/>
  <c r="AK37" i="3"/>
  <c r="I20" i="3" s="1"/>
  <c r="AK36" i="3"/>
  <c r="I12" i="3" s="1"/>
  <c r="J12" i="3" s="1"/>
  <c r="AU36" i="3"/>
  <c r="Q17" i="3" s="1"/>
  <c r="F12" i="3"/>
  <c r="Q19" i="3"/>
  <c r="Q12" i="3"/>
  <c r="R12" i="3" s="1"/>
  <c r="E6" i="3"/>
  <c r="E11" i="3"/>
  <c r="E9" i="3"/>
  <c r="E13" i="3"/>
  <c r="E5" i="3"/>
  <c r="E4" i="3"/>
  <c r="F4" i="3" s="1"/>
  <c r="AO9" i="3"/>
  <c r="AT26" i="3" s="1"/>
  <c r="AT25" i="3"/>
  <c r="AP9" i="3"/>
  <c r="AE26" i="3" s="1"/>
  <c r="AF37" i="3" s="1"/>
  <c r="AO25" i="3"/>
  <c r="AP36" i="3" l="1"/>
  <c r="AP37" i="3"/>
  <c r="N17" i="3"/>
  <c r="N4" i="3"/>
  <c r="J20" i="3"/>
  <c r="R17" i="3"/>
  <c r="AU38" i="3"/>
  <c r="Q23" i="3" s="1"/>
  <c r="R23" i="3" s="1"/>
  <c r="AU37" i="3"/>
  <c r="Q4" i="3" s="1"/>
  <c r="R4" i="3" s="1"/>
  <c r="F5" i="3"/>
  <c r="F13" i="3"/>
  <c r="F9" i="3"/>
  <c r="R19" i="3"/>
  <c r="F11" i="3"/>
  <c r="F6" i="3"/>
  <c r="AO26" i="3"/>
  <c r="AP38" i="3" l="1"/>
  <c r="M23" i="3" s="1"/>
  <c r="M6" i="3"/>
  <c r="M21" i="3"/>
  <c r="E14" i="3"/>
  <c r="E10" i="3"/>
  <c r="BI41" i="6"/>
  <c r="BI43" i="6"/>
  <c r="BI45" i="6"/>
  <c r="BI47" i="6"/>
  <c r="BI49" i="6"/>
  <c r="BI44" i="6"/>
  <c r="BI40" i="6"/>
  <c r="BI46" i="6"/>
  <c r="BI42" i="6"/>
  <c r="BI48" i="6"/>
  <c r="AC2" i="6"/>
  <c r="AB2" i="6" s="1"/>
  <c r="BI20" i="6" s="1"/>
  <c r="N23" i="3" l="1"/>
  <c r="F14" i="3"/>
  <c r="N21" i="3"/>
  <c r="N6" i="3"/>
  <c r="F10" i="3"/>
  <c r="BJ43" i="6"/>
  <c r="BJ46" i="6"/>
  <c r="BI23" i="6"/>
  <c r="BI26" i="6"/>
  <c r="BJ45" i="6" s="1"/>
  <c r="BI24" i="6"/>
  <c r="BI25" i="6"/>
  <c r="BJ44" i="6" s="1"/>
  <c r="BI22" i="6"/>
  <c r="BJ41" i="6" s="1"/>
  <c r="BI28" i="6"/>
  <c r="BJ47" i="6" s="1"/>
  <c r="AC7" i="6" s="1"/>
  <c r="AD7" i="6" s="1"/>
  <c r="BI27" i="6"/>
  <c r="BI21" i="6"/>
  <c r="BJ40" i="6" s="1"/>
  <c r="AC12" i="6" s="1"/>
  <c r="AD12" i="6" s="1"/>
  <c r="BI29" i="6"/>
  <c r="BJ48" i="6" s="1"/>
  <c r="AC6" i="6" s="1"/>
  <c r="AD6" i="6" s="1"/>
  <c r="BI30" i="6"/>
  <c r="BJ49" i="6" s="1"/>
  <c r="AC13" i="6" s="1"/>
  <c r="AD13" i="6" s="1"/>
  <c r="BN48" i="6"/>
  <c r="BN45" i="6"/>
  <c r="AC8" i="6" l="1"/>
  <c r="AD8" i="6" s="1"/>
  <c r="AC14" i="6"/>
  <c r="AD14" i="6" s="1"/>
  <c r="AC4" i="6"/>
  <c r="AD4" i="6" s="1"/>
  <c r="BJ42" i="6"/>
  <c r="AC5" i="6"/>
  <c r="AD5" i="6" s="1"/>
  <c r="AC11" i="6"/>
  <c r="AD11" i="6" s="1"/>
  <c r="BN43" i="6"/>
  <c r="BN46" i="6"/>
  <c r="BN42" i="6"/>
  <c r="AJ15" i="6" s="1"/>
  <c r="AK15" i="6" s="1"/>
  <c r="BN41" i="6"/>
  <c r="AJ14" i="6" s="1"/>
  <c r="AK14" i="6" s="1"/>
  <c r="BN49" i="6"/>
  <c r="AJ13" i="6" s="1"/>
  <c r="AK13" i="6" s="1"/>
  <c r="BN44" i="6"/>
  <c r="BN47" i="6"/>
  <c r="AJ7" i="6" s="1"/>
  <c r="AK7" i="6" s="1"/>
  <c r="AC10" i="6" l="1"/>
  <c r="AD10" i="6" s="1"/>
  <c r="AC15" i="6"/>
  <c r="AD15" i="6" s="1"/>
  <c r="AC9" i="6"/>
  <c r="AD9" i="6" s="1"/>
  <c r="AJ4" i="6"/>
  <c r="AK4" i="6" s="1"/>
  <c r="AJ9" i="6"/>
  <c r="AK9" i="6" s="1"/>
  <c r="AJ12" i="6"/>
  <c r="AK12" i="6" s="1"/>
  <c r="AJ11" i="6"/>
  <c r="AK11" i="6" s="1"/>
  <c r="AJ8" i="6"/>
  <c r="AK8" i="6" s="1"/>
  <c r="AJ10" i="6"/>
  <c r="AK10" i="6" s="1"/>
  <c r="AJ5" i="6"/>
  <c r="AK5" i="6" s="1"/>
  <c r="AJ6" i="6"/>
  <c r="AK6" i="6" s="1"/>
  <c r="AS10" i="6" l="1"/>
  <c r="AS11" i="6"/>
  <c r="AS9" i="6"/>
  <c r="AS8" i="6"/>
  <c r="AS6" i="6"/>
  <c r="AS5" i="6"/>
  <c r="BQ48" i="6" l="1"/>
  <c r="BQ49" i="6"/>
  <c r="BQ42" i="6"/>
  <c r="BQ45" i="6"/>
  <c r="BQ43" i="6"/>
  <c r="AS7" i="6"/>
  <c r="AS4" i="6"/>
  <c r="AQ2" i="6"/>
  <c r="BQ47" i="6"/>
  <c r="BQ41" i="6"/>
  <c r="BQ44" i="6"/>
  <c r="BQ46" i="6"/>
  <c r="BQ40" i="6"/>
  <c r="AP2" i="6" l="1"/>
  <c r="BQ20" i="6"/>
  <c r="BQ21" i="6" l="1"/>
  <c r="BQ23" i="6"/>
  <c r="BQ28" i="6"/>
  <c r="BR47" i="6" s="1"/>
  <c r="BQ26" i="6"/>
  <c r="BR45" i="6" s="1"/>
  <c r="BQ22" i="6"/>
  <c r="BQ27" i="6"/>
  <c r="BR46" i="6" s="1"/>
  <c r="BQ30" i="6"/>
  <c r="BR49" i="6" s="1"/>
  <c r="BQ24" i="6"/>
  <c r="BQ29" i="6"/>
  <c r="BR48" i="6" s="1"/>
  <c r="BQ25" i="6"/>
  <c r="BR44" i="6" l="1"/>
  <c r="AQ13" i="6"/>
  <c r="AT13" i="6" s="1"/>
  <c r="BR43" i="6"/>
  <c r="AQ5" i="6"/>
  <c r="AQ6" i="6"/>
  <c r="AR6" i="6" s="1"/>
  <c r="BR40" i="6"/>
  <c r="BR41" i="6"/>
  <c r="AQ4" i="6" s="1"/>
  <c r="AR4" i="6" s="1"/>
  <c r="AQ7" i="6"/>
  <c r="AR7" i="6" s="1"/>
  <c r="BR42" i="6"/>
  <c r="AQ15" i="6" l="1"/>
  <c r="AR13" i="6"/>
  <c r="AQ14" i="6"/>
  <c r="AR15" i="6"/>
  <c r="AT15" i="6"/>
  <c r="AT6" i="6"/>
  <c r="AT5" i="6"/>
  <c r="AR5" i="6"/>
  <c r="AQ12" i="6"/>
  <c r="AR12" i="6" s="1"/>
  <c r="AT4" i="6"/>
  <c r="AQ10" i="6"/>
  <c r="AQ9" i="6"/>
  <c r="AR9" i="6" s="1"/>
  <c r="AT7" i="6"/>
  <c r="AQ8" i="6"/>
  <c r="AR8" i="6" s="1"/>
  <c r="AQ11" i="6"/>
  <c r="AR11" i="6" s="1"/>
  <c r="AR14" i="6" l="1"/>
  <c r="AT14" i="6"/>
  <c r="AT10" i="6"/>
  <c r="AR10" i="6"/>
  <c r="AT12" i="6"/>
  <c r="AT9" i="6"/>
  <c r="AT8" i="6"/>
  <c r="AT11" i="6"/>
</calcChain>
</file>

<file path=xl/sharedStrings.xml><?xml version="1.0" encoding="utf-8"?>
<sst xmlns="http://schemas.openxmlformats.org/spreadsheetml/2006/main" count="1417" uniqueCount="319">
  <si>
    <t>Rider</t>
  </si>
  <si>
    <t>Horse</t>
  </si>
  <si>
    <t>Score</t>
  </si>
  <si>
    <t>Rank</t>
  </si>
  <si>
    <t>Points</t>
  </si>
  <si>
    <t>pay</t>
  </si>
  <si>
    <t>herd work</t>
  </si>
  <si>
    <t>Pay back 25% - office charge + added</t>
  </si>
  <si>
    <t>NBRE PARTANTS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</si>
  <si>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</si>
  <si>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</si>
  <si>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</si>
  <si>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</si>
  <si>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</si>
  <si>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</si>
  <si>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</si>
  <si>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</si>
  <si>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</si>
  <si>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</si>
  <si>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</si>
  <si>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</si>
  <si>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</si>
  <si>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</si>
  <si>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</si>
  <si>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</si>
  <si>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</si>
  <si>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</si>
  <si>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</si>
  <si>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</si>
  <si>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</si>
  <si>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</si>
  <si>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</si>
  <si>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</si>
  <si>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</si>
  <si>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</si>
  <si>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</si>
  <si>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</si>
  <si>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</si>
  <si>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</si>
  <si>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note</t>
  </si>
  <si>
    <t>nrb</t>
  </si>
  <si>
    <t>note /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</si>
  <si>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</si>
  <si>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</si>
  <si>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</si>
  <si>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</si>
  <si>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</si>
  <si>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</si>
  <si>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</si>
  <si>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</si>
  <si>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</si>
  <si>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</si>
  <si>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1-TT</t>
  </si>
  <si>
    <t>1-RW</t>
  </si>
  <si>
    <t>1-Points</t>
  </si>
  <si>
    <t>1-Rank</t>
  </si>
  <si>
    <t>2-Points</t>
  </si>
  <si>
    <t>2-Rank</t>
  </si>
  <si>
    <t>2-TT</t>
  </si>
  <si>
    <t>2-RW</t>
  </si>
  <si>
    <t>2-F W</t>
  </si>
  <si>
    <t>3-Rank</t>
  </si>
  <si>
    <t>3-TT</t>
  </si>
  <si>
    <t>3-RW</t>
  </si>
  <si>
    <t>3-F W</t>
  </si>
  <si>
    <t>3-Points</t>
  </si>
  <si>
    <t>4-Rank</t>
  </si>
  <si>
    <t>4-TT</t>
  </si>
  <si>
    <t>4-RW</t>
  </si>
  <si>
    <t>4-F W</t>
  </si>
  <si>
    <t>4-Points</t>
  </si>
  <si>
    <t>HERDWORK OPEN</t>
  </si>
  <si>
    <t>HERDWORK NON PRO</t>
  </si>
  <si>
    <t>Score2</t>
  </si>
  <si>
    <t>Points2</t>
  </si>
  <si>
    <t>Points3</t>
  </si>
  <si>
    <t>Points4</t>
  </si>
  <si>
    <t>Score3</t>
  </si>
  <si>
    <t>Score4</t>
  </si>
  <si>
    <t xml:space="preserve">COW HORSE NON PRO BRIDLE </t>
  </si>
  <si>
    <t>Rank2</t>
  </si>
  <si>
    <t>Rank3</t>
  </si>
  <si>
    <t>Rank4</t>
  </si>
  <si>
    <t>STEP RANCH 22-23/05/2021</t>
  </si>
  <si>
    <t>ESCOFFIER Michel</t>
  </si>
  <si>
    <t>REYDAR</t>
  </si>
  <si>
    <t>BAUGEY Bénédicte</t>
  </si>
  <si>
    <t>AC DUAL WHIZIAMOND</t>
  </si>
  <si>
    <t xml:space="preserve">FARNIER CYRIL </t>
  </si>
  <si>
    <t xml:space="preserve">ROCKY </t>
  </si>
  <si>
    <t xml:space="preserve">NICOLLET DAMIEN </t>
  </si>
  <si>
    <t xml:space="preserve">SPAT HOLY BOON </t>
  </si>
  <si>
    <t xml:space="preserve">ROUILLON CORENTIN </t>
  </si>
  <si>
    <t>DRIVE ME LENA CAT</t>
  </si>
  <si>
    <t xml:space="preserve">RENAUD JEAN LUC </t>
  </si>
  <si>
    <t>MEGA PEPTOS</t>
  </si>
  <si>
    <t xml:space="preserve">RENAUD ANDREA  </t>
  </si>
  <si>
    <t xml:space="preserve">ORIOL PHILIPPE </t>
  </si>
  <si>
    <t xml:space="preserve">GIRLY GUN SHINE </t>
  </si>
  <si>
    <t xml:space="preserve">MARTIN PATRICE </t>
  </si>
  <si>
    <t xml:space="preserve">JUNIOR </t>
  </si>
  <si>
    <t>COULOMB WILLIAM</t>
  </si>
  <si>
    <t>SMART BOBBY TIME</t>
  </si>
  <si>
    <t>TARIS BLACK DOT</t>
  </si>
  <si>
    <t xml:space="preserve">LEGAY JORDAN </t>
  </si>
  <si>
    <t xml:space="preserve">FRECKLES LIL REWARD </t>
  </si>
  <si>
    <t xml:space="preserve">Cominotti Sandrine </t>
  </si>
  <si>
    <t xml:space="preserve">GENUINE RED DOC </t>
  </si>
  <si>
    <t xml:space="preserve">Nicollet Melina </t>
  </si>
  <si>
    <t>SPAT HOLY BOON</t>
  </si>
  <si>
    <t xml:space="preserve">BAUQUIS Franck </t>
  </si>
  <si>
    <t>Linda whiz sparklejl</t>
  </si>
  <si>
    <t xml:space="preserve">CHIARI DAMIEN </t>
  </si>
  <si>
    <t>HICKORY Del gallo</t>
  </si>
  <si>
    <t xml:space="preserve">LEMMET JEROME </t>
  </si>
  <si>
    <t>PUEBLO PISTOLERO</t>
  </si>
  <si>
    <t xml:space="preserve">GOMEZ CARLA </t>
  </si>
  <si>
    <t xml:space="preserve">ML ALL TIME LOW </t>
  </si>
  <si>
    <t xml:space="preserve">TARIS BLACK DOT </t>
  </si>
  <si>
    <t xml:space="preserve">FLICKA </t>
  </si>
  <si>
    <t xml:space="preserve">GOULLEY Frederique FLICKA </t>
  </si>
  <si>
    <t xml:space="preserve">ESCOFFIER MICHEL </t>
  </si>
  <si>
    <t xml:space="preserve">REYDAR </t>
  </si>
  <si>
    <t xml:space="preserve">CHANEL </t>
  </si>
  <si>
    <t xml:space="preserve">RICHARD PATRICK </t>
  </si>
  <si>
    <t xml:space="preserve">SUJO PINE </t>
  </si>
  <si>
    <t xml:space="preserve">MAZZINI PATRICK </t>
  </si>
  <si>
    <t xml:space="preserve">CHIC COCO RUF </t>
  </si>
  <si>
    <t xml:space="preserve">COMINOTTI JULIE </t>
  </si>
  <si>
    <t>MADE OF BREEZING</t>
  </si>
  <si>
    <t xml:space="preserve">FERRET LAURENT </t>
  </si>
  <si>
    <t>EASTER ISAWHIZ</t>
  </si>
  <si>
    <t xml:space="preserve">Rocky </t>
  </si>
  <si>
    <t>ROBADIN Emmanuel</t>
  </si>
  <si>
    <t>Smocker baby gunner</t>
  </si>
  <si>
    <t>MAZZINI PATRICK</t>
  </si>
  <si>
    <t>ESCOFFIER MICHEL</t>
  </si>
  <si>
    <t>SUJO PINE WRANGLER</t>
  </si>
  <si>
    <t xml:space="preserve">EMARD LAURIANE </t>
  </si>
  <si>
    <t xml:space="preserve">ROWDY BOOGIE </t>
  </si>
  <si>
    <t>RENAUD ANDREA</t>
  </si>
  <si>
    <t>MEGA PEPTO</t>
  </si>
  <si>
    <t xml:space="preserve">BAUGEY BENEDICTE </t>
  </si>
  <si>
    <t xml:space="preserve">AC DUAL WHIZIAMOND </t>
  </si>
  <si>
    <t>ORIOL PHILIPPE</t>
  </si>
  <si>
    <t xml:space="preserve">SMART BOBBY TIME </t>
  </si>
  <si>
    <t xml:space="preserve">COULOMB WILLIAM </t>
  </si>
  <si>
    <t xml:space="preserve">JEAN LUC RENAUD </t>
  </si>
  <si>
    <t xml:space="preserve">MEG PEPTO </t>
  </si>
  <si>
    <t>HICKORY DEL GALLO</t>
  </si>
  <si>
    <t xml:space="preserve">BAUQUIS FRANCK </t>
  </si>
  <si>
    <t xml:space="preserve">LINDA WHIZ SPARLEY </t>
  </si>
  <si>
    <t xml:space="preserve">LEAGAY JORDAN </t>
  </si>
  <si>
    <t xml:space="preserve">DRIVE ME LENA CAT </t>
  </si>
  <si>
    <t xml:space="preserve">PIERRON STEPHANE </t>
  </si>
  <si>
    <t xml:space="preserve">HELLO WHIZ </t>
  </si>
  <si>
    <t xml:space="preserve">GIRLY </t>
  </si>
  <si>
    <t xml:space="preserve">GOULLEY FREDERIQUE </t>
  </si>
  <si>
    <t>FLICKA</t>
  </si>
  <si>
    <t xml:space="preserve">FUSI CLEMENCE </t>
  </si>
  <si>
    <t>FLASH LITTLE PEPTO</t>
  </si>
  <si>
    <t xml:space="preserve">PIERRON ELISE </t>
  </si>
  <si>
    <t xml:space="preserve">SWEETIE SUN LENA </t>
  </si>
  <si>
    <t xml:space="preserve">MADE OF BREEZING </t>
  </si>
  <si>
    <t xml:space="preserve">COMINOTTI SANDRINE </t>
  </si>
  <si>
    <t xml:space="preserve">JARDIN CATHY </t>
  </si>
  <si>
    <t>BIRDY LITLLE FRECKLES</t>
  </si>
  <si>
    <t xml:space="preserve">BELLETI RAPHAEL </t>
  </si>
  <si>
    <t>WIMPYS LITLLE BARBEE</t>
  </si>
  <si>
    <t xml:space="preserve">ROBADIN EMANUELLE </t>
  </si>
  <si>
    <t>SMOCKER BABY GUNNER</t>
  </si>
  <si>
    <t xml:space="preserve">DUDIT MAELIS </t>
  </si>
  <si>
    <t xml:space="preserve">SA ESPRESSO </t>
  </si>
  <si>
    <t>ROCKY</t>
  </si>
  <si>
    <t>WYMPHIS LITLLE BARBEE</t>
  </si>
  <si>
    <t xml:space="preserve">TARIS </t>
  </si>
  <si>
    <t xml:space="preserve">FLASH LITLLE PEPTO </t>
  </si>
  <si>
    <t xml:space="preserve">SALINGRE BARBARA </t>
  </si>
  <si>
    <t xml:space="preserve">STEP N SLIDE </t>
  </si>
  <si>
    <t xml:space="preserve">SMOCKER BABY GUNNER </t>
  </si>
  <si>
    <t>CHANEL  scatch</t>
  </si>
  <si>
    <t>EASTER ISAWHIZ scratch</t>
  </si>
  <si>
    <t>STEP RANCH 12-13/06/2021</t>
  </si>
  <si>
    <t xml:space="preserve">MURA MANON </t>
  </si>
  <si>
    <t xml:space="preserve">THIS RUBY CAT </t>
  </si>
  <si>
    <t>ML DUAL RED</t>
  </si>
  <si>
    <t>DUCLOS FRANCK</t>
  </si>
  <si>
    <t xml:space="preserve">NICK FOR ME </t>
  </si>
  <si>
    <t>AYACHE FRANCK</t>
  </si>
  <si>
    <t>MAQUISTADOR</t>
  </si>
  <si>
    <t xml:space="preserve">LEGAY NATHAN </t>
  </si>
  <si>
    <t>LASTBUTNOT</t>
  </si>
  <si>
    <t xml:space="preserve">LINDA WHIZ </t>
  </si>
  <si>
    <t xml:space="preserve">SHURLEY PEPTO </t>
  </si>
  <si>
    <t>BERNARD LILI ROSE</t>
  </si>
  <si>
    <t>ARC DUNIT AGAIN</t>
  </si>
  <si>
    <t>DE TESSIERES EMI</t>
  </si>
  <si>
    <t xml:space="preserve">SPIDERMAN </t>
  </si>
  <si>
    <t>NICOLLET DAMIEN</t>
  </si>
  <si>
    <t xml:space="preserve">NATHALIE MURA </t>
  </si>
  <si>
    <t xml:space="preserve">GAZES STORN </t>
  </si>
  <si>
    <t xml:space="preserve">DUCLOS FRANCK </t>
  </si>
  <si>
    <t xml:space="preserve">NIC FOR ME </t>
  </si>
  <si>
    <t xml:space="preserve">ROCHAT MICHEL </t>
  </si>
  <si>
    <t xml:space="preserve">SWET BADGIE </t>
  </si>
  <si>
    <t xml:space="preserve">SUJO PINES </t>
  </si>
  <si>
    <t>SHURLEY</t>
  </si>
  <si>
    <t>LIDA WHIZ</t>
  </si>
  <si>
    <t>LASTBUTNOTLEAST</t>
  </si>
  <si>
    <t xml:space="preserve">AYACHE FRANCK </t>
  </si>
  <si>
    <t xml:space="preserve">MAQUISTADOR </t>
  </si>
  <si>
    <t xml:space="preserve">ML DUAL RED </t>
  </si>
  <si>
    <t xml:space="preserve">RENAUD ANDREA </t>
  </si>
  <si>
    <t xml:space="preserve">NATHAN LEGAY </t>
  </si>
  <si>
    <t xml:space="preserve">RUBIS CAT </t>
  </si>
  <si>
    <t xml:space="preserve">DE TESSIERES EMILIE </t>
  </si>
  <si>
    <t xml:space="preserve">LILI ROSE BERBARD </t>
  </si>
  <si>
    <t xml:space="preserve">ARC DUNIT AGAIN </t>
  </si>
  <si>
    <t xml:space="preserve">CATHY JARDIN </t>
  </si>
  <si>
    <t xml:space="preserve">BIRDY LITTLE </t>
  </si>
  <si>
    <t xml:space="preserve">SWEET BADGIE </t>
  </si>
  <si>
    <t>FERME DES MONTS 4/5/09/2021</t>
  </si>
  <si>
    <t>SERY DOMINIQUE</t>
  </si>
  <si>
    <t>SNAP ARISTOCRAT</t>
  </si>
  <si>
    <t>FERME LES MONTS 0405/09/2021</t>
  </si>
  <si>
    <t>RENAUD J LUC</t>
  </si>
  <si>
    <t>CAULLET</t>
  </si>
  <si>
    <t>BRUNO</t>
  </si>
  <si>
    <t>FORMIGE LAURE</t>
  </si>
  <si>
    <t>RUBY</t>
  </si>
  <si>
    <t>PHILIPPE DIDIER</t>
  </si>
  <si>
    <t>ZIPPO</t>
  </si>
  <si>
    <t>ARISTOCRAT</t>
  </si>
  <si>
    <t>CAULLET BRUNO</t>
  </si>
  <si>
    <t>FAUVE</t>
  </si>
  <si>
    <t>ARISTO</t>
  </si>
  <si>
    <t>ROCHAT MICHEL</t>
  </si>
  <si>
    <t>SANNPRISE</t>
  </si>
  <si>
    <t>MOUGEOT THIERRY</t>
  </si>
  <si>
    <t>BLU</t>
  </si>
  <si>
    <t>SWEET BADGIE</t>
  </si>
  <si>
    <t>LEFEVRE CHLOE</t>
  </si>
  <si>
    <t>LEO LENA PEPE</t>
  </si>
  <si>
    <t>GIRLY</t>
  </si>
  <si>
    <t>LEO LENA</t>
  </si>
  <si>
    <t>Colonne1</t>
  </si>
  <si>
    <t>MARADES 2425/09/2021</t>
  </si>
  <si>
    <t>THIERRY MOUGEOT</t>
  </si>
  <si>
    <t>GIRLY GUN SHINE</t>
  </si>
  <si>
    <t>SHINNING</t>
  </si>
  <si>
    <t>DAYON SHANAELLE</t>
  </si>
  <si>
    <t>FREE HUGS</t>
  </si>
  <si>
    <t>GIROD CELINE</t>
  </si>
  <si>
    <t>DR CRUMBLE 6 UN PINE</t>
  </si>
  <si>
    <t>GLADYS</t>
  </si>
  <si>
    <t>DR CRUMBLE GUN PINE</t>
  </si>
  <si>
    <t>MAGNUM OAK BAR</t>
  </si>
  <si>
    <t>GARNIER CHARLINE</t>
  </si>
  <si>
    <t>THELIS 23-24/10/2021</t>
  </si>
  <si>
    <t>5-Rank</t>
  </si>
  <si>
    <t>5-TT</t>
  </si>
  <si>
    <t>5-RW</t>
  </si>
  <si>
    <t>5-F W</t>
  </si>
  <si>
    <t>5-Points</t>
  </si>
  <si>
    <t>6-Rank</t>
  </si>
  <si>
    <t>6-TT</t>
  </si>
  <si>
    <t>6-RW</t>
  </si>
  <si>
    <t>6-F W</t>
  </si>
  <si>
    <t>6-Points</t>
  </si>
  <si>
    <t>Nbre de concours</t>
  </si>
  <si>
    <t>Total Points</t>
  </si>
  <si>
    <t>Colonne2</t>
  </si>
  <si>
    <t>Points32</t>
  </si>
  <si>
    <t>Points22</t>
  </si>
  <si>
    <t>Colonne3</t>
  </si>
  <si>
    <t>Colonne5</t>
  </si>
  <si>
    <t>1-FW</t>
  </si>
  <si>
    <t>²</t>
  </si>
  <si>
    <t xml:space="preserve">COW HORSE OPEN BRIDLE </t>
  </si>
  <si>
    <t xml:space="preserve">NOVICE HORSE NON PRO </t>
  </si>
  <si>
    <t xml:space="preserve">NOVICE HORSE OPEN </t>
  </si>
  <si>
    <t>NOVICE HORSE RIDER</t>
  </si>
  <si>
    <t>BOX DRIVE BOX</t>
  </si>
  <si>
    <t>nb</t>
  </si>
  <si>
    <t>Points5</t>
  </si>
  <si>
    <t>Points42</t>
  </si>
  <si>
    <t>TOTAL</t>
  </si>
  <si>
    <t>RENAUD jJean Luc</t>
  </si>
  <si>
    <t>MARADES 24-25/09/2021</t>
  </si>
  <si>
    <t>FERME LES MONTS 4-5/09/2021</t>
  </si>
  <si>
    <t>Rank6</t>
  </si>
  <si>
    <t>Score6</t>
  </si>
  <si>
    <t>Points6</t>
  </si>
  <si>
    <t>SPIDERMAN</t>
  </si>
  <si>
    <t>THELIS 16-17/10/2021</t>
  </si>
  <si>
    <t>Nbre partants</t>
  </si>
  <si>
    <t>Points52</t>
  </si>
  <si>
    <t>Rank5</t>
  </si>
  <si>
    <t>Score5</t>
  </si>
  <si>
    <t>Points62</t>
  </si>
  <si>
    <t>NS</t>
  </si>
  <si>
    <t>Nbre participations</t>
  </si>
  <si>
    <t>CHIARI Damien</t>
  </si>
  <si>
    <t>THELIS 1617/10/2021</t>
  </si>
  <si>
    <t>CONVERT SOPHIE</t>
  </si>
  <si>
    <t>EVERLY SMART B</t>
  </si>
  <si>
    <t>SALLES CHRISTOPHE</t>
  </si>
  <si>
    <t>SALIN SLASH SP</t>
  </si>
  <si>
    <t xml:space="preserve">JEANNE NICOLAS </t>
  </si>
  <si>
    <t xml:space="preserve">SOCKS DUAL </t>
  </si>
  <si>
    <t xml:space="preserve">MORLAT PASCAL </t>
  </si>
  <si>
    <t xml:space="preserve">ASTRUC JOCELYNE </t>
  </si>
  <si>
    <t xml:space="preserve">SOCKS DUAL JUNIOR </t>
  </si>
  <si>
    <t xml:space="preserve">SALLES CHRISTOPHE </t>
  </si>
  <si>
    <t xml:space="preserve">SALIN SPLASH  </t>
  </si>
  <si>
    <t xml:space="preserve">ROUILLON MARINE </t>
  </si>
  <si>
    <t xml:space="preserve">PEPTO BOON GUN </t>
  </si>
  <si>
    <t xml:space="preserve">THIS RUBI CAT </t>
  </si>
  <si>
    <t xml:space="preserve">SOUS 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</si>
</sst>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;;@"/>
    <numFmt numFmtId="165" formatCode="0.0"/>
    <numFmt numFmtId="166" formatCode="0.000"/>
    <numFmt numFmtId="167" formatCode="0.0000"/>
  </numFmts>
  <fonts count="24" x14ac:knownFonts="1">
    <font>
      <sz val="11"/>
      <color theme="1"/>
      <name val="Calibri"/>
      <family val="2"/>
      <scheme val="minor"/>
    </font>
    <font>
      <b/>
      <sz val="14"/>
      <color rgb="FF000000"/>
      <name val="Arial Black"/>
      <family val="2"/>
    </font>
    <font>
      <sz val="14"/>
      <color rgb="FF000000"/>
      <name val="Arial Black"/>
      <family val="2"/>
    </font>
    <font>
      <sz val="14"/>
      <name val="Arial Black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 Black"/>
      <family val="2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rgb="FF000000"/>
      <name val="Arial Black"/>
      <family val="2"/>
    </font>
    <font>
      <i/>
      <sz val="14"/>
      <color rgb="FF000000"/>
      <name val="Calibri"/>
      <family val="2"/>
    </font>
    <font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AEABAB"/>
        <bgColor rgb="FFAEABAB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3" tint="0.79998168889431442"/>
        <bgColor rgb="FFFFC000"/>
      </patternFill>
    </fill>
    <fill>
      <patternFill patternType="solid">
        <fgColor theme="4" tint="0.59999389629810485"/>
        <bgColor rgb="FFFFC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rgb="FF8496B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rgb="FFADB9CA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2"/>
        <bgColor rgb="FF8496B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rgb="FFA5A5A5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A5A5A5"/>
      </patternFill>
    </fill>
    <fill>
      <patternFill patternType="solid">
        <fgColor theme="9" tint="0.39994506668294322"/>
        <bgColor rgb="FF8496B0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3" tint="0.59999389629810485"/>
        <bgColor rgb="FFFFFF00"/>
      </patternFill>
    </fill>
    <fill>
      <patternFill patternType="solid">
        <fgColor theme="3" tint="0.59999389629810485"/>
        <bgColor rgb="FFA5A5A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rgb="FF8496B0"/>
      </patternFill>
    </fill>
    <fill>
      <patternFill patternType="solid">
        <fgColor theme="3" tint="0.79998168889431442"/>
        <bgColor rgb="FFFFFF00"/>
      </patternFill>
    </fill>
    <fill>
      <patternFill patternType="solid">
        <fgColor rgb="FFCCFFCC"/>
        <bgColor rgb="FF8496B0"/>
      </patternFill>
    </fill>
    <fill>
      <patternFill patternType="solid">
        <fgColor theme="4" tint="0.59999389629810485"/>
        <bgColor rgb="FF8496B0"/>
      </patternFill>
    </fill>
    <fill>
      <patternFill patternType="solid">
        <fgColor theme="7"/>
        <bgColor indexed="64"/>
      </patternFill>
    </fill>
  </fills>
  <borders count="115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rgb="FF000000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rgb="FF000000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theme="1"/>
      </right>
      <top/>
      <bottom style="thin">
        <color rgb="FF00000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/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657">
    <xf numFmtId="0" fontId="0" fillId="0" borderId="0" xfId="0"/>
    <xf numFmtId="0" fontId="5" fillId="0" borderId="0" xfId="0" applyFont="1" applyProtection="1"/>
    <xf numFmtId="0" fontId="0" fillId="0" borderId="0" xfId="0" applyProtection="1"/>
    <xf numFmtId="0" fontId="0" fillId="0" borderId="0" xfId="0" applyFill="1" applyBorder="1" applyProtection="1"/>
    <xf numFmtId="1" fontId="2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6" fillId="2" borderId="23" xfId="0" applyFont="1" applyFill="1" applyBorder="1" applyAlignment="1" applyProtection="1">
      <alignment horizontal="left"/>
    </xf>
    <xf numFmtId="0" fontId="6" fillId="2" borderId="24" xfId="0" applyFont="1" applyFill="1" applyBorder="1" applyAlignment="1" applyProtection="1">
      <alignment horizontal="left"/>
    </xf>
    <xf numFmtId="0" fontId="0" fillId="2" borderId="25" xfId="0" applyFill="1" applyBorder="1" applyAlignment="1" applyProtection="1">
      <alignment horizontal="center"/>
    </xf>
    <xf numFmtId="0" fontId="0" fillId="4" borderId="0" xfId="0" applyFill="1" applyProtection="1"/>
    <xf numFmtId="0" fontId="0" fillId="4" borderId="0" xfId="0" applyFill="1" applyAlignment="1" applyProtection="1">
      <alignment horizontal="center"/>
    </xf>
    <xf numFmtId="0" fontId="0" fillId="5" borderId="0" xfId="0" applyFill="1" applyProtection="1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" fontId="0" fillId="0" borderId="0" xfId="0" applyNumberFormat="1" applyProtection="1"/>
    <xf numFmtId="0" fontId="2" fillId="0" borderId="0" xfId="0" applyFont="1" applyAlignment="1" applyProtection="1">
      <alignment horizontal="left"/>
    </xf>
    <xf numFmtId="165" fontId="2" fillId="0" borderId="0" xfId="0" applyNumberFormat="1" applyFont="1" applyAlignment="1" applyProtection="1">
      <alignment horizontal="left"/>
    </xf>
    <xf numFmtId="1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5" fillId="0" borderId="0" xfId="0" applyFont="1" applyFill="1" applyBorder="1" applyProtection="1"/>
    <xf numFmtId="0" fontId="1" fillId="2" borderId="30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center"/>
    </xf>
    <xf numFmtId="0" fontId="6" fillId="2" borderId="40" xfId="0" applyFont="1" applyFill="1" applyBorder="1" applyAlignment="1" applyProtection="1">
      <alignment horizontal="left"/>
    </xf>
    <xf numFmtId="0" fontId="6" fillId="2" borderId="41" xfId="0" applyFont="1" applyFill="1" applyBorder="1" applyAlignment="1" applyProtection="1">
      <alignment horizontal="left"/>
    </xf>
    <xf numFmtId="0" fontId="0" fillId="2" borderId="42" xfId="0" applyFill="1" applyBorder="1" applyAlignment="1" applyProtection="1">
      <alignment horizontal="center"/>
    </xf>
    <xf numFmtId="0" fontId="0" fillId="0" borderId="0" xfId="0" applyProtection="1">
      <protection hidden="1"/>
    </xf>
    <xf numFmtId="165" fontId="0" fillId="0" borderId="0" xfId="0" applyNumberFormat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4" fillId="0" borderId="0" xfId="0" applyFont="1" applyProtection="1"/>
    <xf numFmtId="0" fontId="0" fillId="0" borderId="0" xfId="0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" fillId="6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center" vertical="center"/>
      <protection locked="0"/>
    </xf>
    <xf numFmtId="0" fontId="2" fillId="7" borderId="11" xfId="0" applyFont="1" applyFill="1" applyBorder="1" applyAlignment="1" applyProtection="1">
      <alignment horizontal="center" vertical="center"/>
      <protection locked="0"/>
    </xf>
    <xf numFmtId="0" fontId="2" fillId="7" borderId="12" xfId="0" applyFont="1" applyFill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2" fillId="8" borderId="11" xfId="0" applyFont="1" applyFill="1" applyBorder="1" applyAlignment="1" applyProtection="1">
      <alignment horizontal="center" vertical="center"/>
      <protection locked="0"/>
    </xf>
    <xf numFmtId="0" fontId="2" fillId="8" borderId="12" xfId="0" applyFont="1" applyFill="1" applyBorder="1" applyAlignment="1" applyProtection="1">
      <alignment horizontal="center" vertical="center"/>
      <protection locked="0"/>
    </xf>
    <xf numFmtId="0" fontId="2" fillId="8" borderId="13" xfId="0" applyFont="1" applyFill="1" applyBorder="1" applyAlignment="1" applyProtection="1">
      <alignment horizontal="center" vertical="center"/>
      <protection locked="0"/>
    </xf>
    <xf numFmtId="0" fontId="2" fillId="13" borderId="14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165" fontId="2" fillId="0" borderId="0" xfId="0" applyNumberFormat="1" applyFont="1" applyAlignment="1" applyProtection="1">
      <alignment horizontal="center" vertical="center"/>
    </xf>
    <xf numFmtId="1" fontId="2" fillId="0" borderId="0" xfId="0" applyNumberFormat="1" applyFont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" fillId="15" borderId="14" xfId="0" applyFont="1" applyFill="1" applyBorder="1" applyAlignment="1" applyProtection="1">
      <alignment horizontal="center" vertical="center"/>
    </xf>
    <xf numFmtId="0" fontId="2" fillId="15" borderId="15" xfId="0" applyFont="1" applyFill="1" applyBorder="1" applyAlignment="1" applyProtection="1">
      <alignment horizontal="center" vertical="center"/>
    </xf>
    <xf numFmtId="0" fontId="2" fillId="17" borderId="14" xfId="0" applyFont="1" applyFill="1" applyBorder="1" applyAlignment="1" applyProtection="1">
      <alignment horizontal="center" vertical="center"/>
    </xf>
    <xf numFmtId="0" fontId="2" fillId="17" borderId="15" xfId="0" applyFont="1" applyFill="1" applyBorder="1" applyAlignment="1" applyProtection="1">
      <alignment horizontal="center" vertical="center"/>
    </xf>
    <xf numFmtId="0" fontId="1" fillId="2" borderId="30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2" fillId="6" borderId="11" xfId="0" applyFont="1" applyFill="1" applyBorder="1" applyAlignment="1" applyProtection="1">
      <alignment horizontal="center" vertical="center"/>
    </xf>
    <xf numFmtId="0" fontId="2" fillId="6" borderId="12" xfId="0" applyNumberFormat="1" applyFont="1" applyFill="1" applyBorder="1" applyAlignment="1" applyProtection="1">
      <alignment horizontal="center" vertical="center"/>
    </xf>
    <xf numFmtId="0" fontId="2" fillId="6" borderId="13" xfId="0" applyFont="1" applyFill="1" applyBorder="1" applyAlignment="1" applyProtection="1">
      <alignment horizontal="center" vertical="center"/>
    </xf>
    <xf numFmtId="0" fontId="2" fillId="6" borderId="12" xfId="0" applyFont="1" applyFill="1" applyBorder="1" applyAlignment="1" applyProtection="1">
      <alignment horizontal="center" vertical="center"/>
    </xf>
    <xf numFmtId="0" fontId="2" fillId="8" borderId="13" xfId="0" applyFont="1" applyFill="1" applyBorder="1" applyAlignment="1" applyProtection="1">
      <alignment horizontal="center" vertical="center"/>
    </xf>
    <xf numFmtId="0" fontId="2" fillId="20" borderId="14" xfId="0" applyFont="1" applyFill="1" applyBorder="1" applyAlignment="1" applyProtection="1">
      <alignment horizontal="center" vertical="center"/>
    </xf>
    <xf numFmtId="0" fontId="2" fillId="20" borderId="14" xfId="0" applyFont="1" applyFill="1" applyBorder="1" applyAlignment="1" applyProtection="1">
      <alignment horizontal="center"/>
    </xf>
    <xf numFmtId="165" fontId="2" fillId="20" borderId="10" xfId="0" applyNumberFormat="1" applyFont="1" applyFill="1" applyBorder="1" applyAlignment="1" applyProtection="1">
      <alignment horizontal="center"/>
    </xf>
    <xf numFmtId="0" fontId="2" fillId="20" borderId="9" xfId="0" applyFont="1" applyFill="1" applyBorder="1" applyAlignment="1" applyProtection="1">
      <alignment horizontal="center"/>
    </xf>
    <xf numFmtId="0" fontId="0" fillId="20" borderId="14" xfId="0" applyFont="1" applyFill="1" applyBorder="1" applyAlignment="1" applyProtection="1">
      <alignment horizontal="center"/>
    </xf>
    <xf numFmtId="0" fontId="2" fillId="20" borderId="16" xfId="0" applyFont="1" applyFill="1" applyBorder="1" applyAlignment="1" applyProtection="1">
      <alignment horizontal="center"/>
    </xf>
    <xf numFmtId="165" fontId="2" fillId="20" borderId="19" xfId="0" applyNumberFormat="1" applyFont="1" applyFill="1" applyBorder="1" applyAlignment="1" applyProtection="1">
      <alignment horizontal="center"/>
    </xf>
    <xf numFmtId="0" fontId="2" fillId="20" borderId="32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left"/>
    </xf>
    <xf numFmtId="165" fontId="2" fillId="3" borderId="8" xfId="0" applyNumberFormat="1" applyFont="1" applyFill="1" applyBorder="1" applyAlignment="1" applyProtection="1">
      <alignment horizontal="left"/>
    </xf>
    <xf numFmtId="1" fontId="2" fillId="3" borderId="15" xfId="0" applyNumberFormat="1" applyFont="1" applyFill="1" applyBorder="1" applyAlignment="1" applyProtection="1">
      <alignment horizontal="left"/>
    </xf>
    <xf numFmtId="0" fontId="2" fillId="3" borderId="16" xfId="0" applyFont="1" applyFill="1" applyBorder="1" applyAlignment="1" applyProtection="1">
      <alignment horizontal="left"/>
    </xf>
    <xf numFmtId="165" fontId="2" fillId="3" borderId="17" xfId="0" applyNumberFormat="1" applyFont="1" applyFill="1" applyBorder="1" applyAlignment="1" applyProtection="1">
      <alignment horizontal="left"/>
    </xf>
    <xf numFmtId="1" fontId="2" fillId="3" borderId="18" xfId="0" applyNumberFormat="1" applyFont="1" applyFill="1" applyBorder="1" applyAlignment="1" applyProtection="1">
      <alignment horizontal="left"/>
    </xf>
    <xf numFmtId="1" fontId="2" fillId="16" borderId="34" xfId="0" applyNumberFormat="1" applyFont="1" applyFill="1" applyBorder="1" applyAlignment="1" applyProtection="1">
      <alignment horizontal="left"/>
    </xf>
    <xf numFmtId="165" fontId="2" fillId="15" borderId="33" xfId="0" applyNumberFormat="1" applyFont="1" applyFill="1" applyBorder="1" applyAlignment="1" applyProtection="1">
      <alignment horizontal="center"/>
    </xf>
    <xf numFmtId="0" fontId="2" fillId="23" borderId="35" xfId="0" applyFont="1" applyFill="1" applyBorder="1" applyAlignment="1" applyProtection="1">
      <alignment horizontal="center"/>
    </xf>
    <xf numFmtId="1" fontId="2" fillId="16" borderId="36" xfId="0" applyNumberFormat="1" applyFont="1" applyFill="1" applyBorder="1" applyAlignment="1" applyProtection="1">
      <alignment horizontal="left"/>
    </xf>
    <xf numFmtId="165" fontId="2" fillId="15" borderId="37" xfId="0" applyNumberFormat="1" applyFont="1" applyFill="1" applyBorder="1" applyAlignment="1" applyProtection="1">
      <alignment horizontal="center"/>
    </xf>
    <xf numFmtId="0" fontId="2" fillId="23" borderId="38" xfId="0" applyFont="1" applyFill="1" applyBorder="1" applyAlignment="1" applyProtection="1">
      <alignment horizontal="center"/>
    </xf>
    <xf numFmtId="1" fontId="2" fillId="15" borderId="15" xfId="0" applyNumberFormat="1" applyFont="1" applyFill="1" applyBorder="1" applyAlignment="1" applyProtection="1">
      <alignment horizontal="center" vertical="center"/>
    </xf>
    <xf numFmtId="0" fontId="2" fillId="24" borderId="46" xfId="0" applyFont="1" applyFill="1" applyBorder="1" applyAlignment="1" applyProtection="1">
      <alignment horizontal="center"/>
    </xf>
    <xf numFmtId="165" fontId="2" fillId="24" borderId="8" xfId="0" applyNumberFormat="1" applyFont="1" applyFill="1" applyBorder="1" applyAlignment="1" applyProtection="1">
      <alignment horizontal="center"/>
    </xf>
    <xf numFmtId="0" fontId="2" fillId="25" borderId="47" xfId="0" applyFont="1" applyFill="1" applyBorder="1" applyAlignment="1" applyProtection="1">
      <alignment horizontal="center"/>
    </xf>
    <xf numFmtId="0" fontId="4" fillId="24" borderId="8" xfId="0" applyFont="1" applyFill="1" applyBorder="1" applyAlignment="1" applyProtection="1">
      <alignment horizontal="center"/>
      <protection locked="0"/>
    </xf>
    <xf numFmtId="0" fontId="2" fillId="24" borderId="8" xfId="0" applyFont="1" applyFill="1" applyBorder="1" applyAlignment="1" applyProtection="1">
      <alignment horizontal="center"/>
      <protection locked="0"/>
    </xf>
    <xf numFmtId="0" fontId="2" fillId="25" borderId="8" xfId="0" applyFont="1" applyFill="1" applyBorder="1" applyAlignment="1" applyProtection="1">
      <alignment horizontal="center"/>
      <protection locked="0"/>
    </xf>
    <xf numFmtId="0" fontId="4" fillId="25" borderId="8" xfId="0" applyFont="1" applyFill="1" applyBorder="1" applyAlignment="1" applyProtection="1">
      <alignment horizontal="center"/>
      <protection locked="0"/>
    </xf>
    <xf numFmtId="0" fontId="2" fillId="24" borderId="48" xfId="0" applyFont="1" applyFill="1" applyBorder="1" applyAlignment="1" applyProtection="1">
      <alignment horizontal="center"/>
    </xf>
    <xf numFmtId="165" fontId="2" fillId="24" borderId="49" xfId="0" applyNumberFormat="1" applyFont="1" applyFill="1" applyBorder="1" applyAlignment="1" applyProtection="1">
      <alignment horizontal="center"/>
    </xf>
    <xf numFmtId="0" fontId="2" fillId="24" borderId="49" xfId="0" applyFont="1" applyFill="1" applyBorder="1" applyAlignment="1" applyProtection="1">
      <alignment horizontal="center"/>
      <protection locked="0"/>
    </xf>
    <xf numFmtId="0" fontId="2" fillId="25" borderId="49" xfId="0" applyFont="1" applyFill="1" applyBorder="1" applyAlignment="1" applyProtection="1">
      <alignment horizontal="center"/>
      <protection locked="0"/>
    </xf>
    <xf numFmtId="0" fontId="2" fillId="25" borderId="50" xfId="0" applyFon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165" fontId="2" fillId="27" borderId="2" xfId="0" applyNumberFormat="1" applyFont="1" applyFill="1" applyBorder="1" applyAlignment="1" applyProtection="1">
      <alignment horizontal="center" vertical="center"/>
      <protection locked="0"/>
    </xf>
    <xf numFmtId="165" fontId="2" fillId="28" borderId="8" xfId="0" applyNumberFormat="1" applyFont="1" applyFill="1" applyBorder="1" applyAlignment="1" applyProtection="1">
      <alignment horizontal="center" vertical="center"/>
      <protection locked="0"/>
    </xf>
    <xf numFmtId="165" fontId="2" fillId="13" borderId="8" xfId="0" applyNumberFormat="1" applyFont="1" applyFill="1" applyBorder="1" applyAlignment="1" applyProtection="1">
      <alignment horizontal="center" vertical="center"/>
      <protection locked="0"/>
    </xf>
    <xf numFmtId="165" fontId="2" fillId="29" borderId="8" xfId="0" applyNumberFormat="1" applyFont="1" applyFill="1" applyBorder="1" applyAlignment="1" applyProtection="1">
      <alignment horizontal="center" vertical="center"/>
      <protection locked="0"/>
    </xf>
    <xf numFmtId="165" fontId="2" fillId="13" borderId="17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0" fontId="2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</xf>
    <xf numFmtId="0" fontId="20" fillId="0" borderId="0" xfId="0" applyFont="1" applyProtection="1"/>
    <xf numFmtId="0" fontId="13" fillId="9" borderId="8" xfId="0" applyFont="1" applyFill="1" applyBorder="1" applyAlignment="1" applyProtection="1">
      <alignment horizontal="left"/>
      <protection locked="0"/>
    </xf>
    <xf numFmtId="0" fontId="14" fillId="9" borderId="8" xfId="0" applyFont="1" applyFill="1" applyBorder="1" applyAlignment="1" applyProtection="1">
      <alignment horizontal="left"/>
      <protection locked="0"/>
    </xf>
    <xf numFmtId="0" fontId="15" fillId="9" borderId="8" xfId="0" applyFont="1" applyFill="1" applyBorder="1" applyProtection="1">
      <protection locked="0"/>
    </xf>
    <xf numFmtId="165" fontId="2" fillId="3" borderId="8" xfId="0" applyNumberFormat="1" applyFont="1" applyFill="1" applyBorder="1" applyAlignment="1" applyProtection="1">
      <alignment horizontal="left"/>
      <protection locked="0"/>
    </xf>
    <xf numFmtId="165" fontId="2" fillId="3" borderId="17" xfId="0" applyNumberFormat="1" applyFont="1" applyFill="1" applyBorder="1" applyAlignment="1" applyProtection="1">
      <alignment horizontal="left"/>
      <protection locked="0"/>
    </xf>
    <xf numFmtId="165" fontId="2" fillId="21" borderId="8" xfId="0" applyNumberFormat="1" applyFont="1" applyFill="1" applyBorder="1" applyAlignment="1" applyProtection="1">
      <alignment horizontal="left"/>
      <protection locked="0"/>
    </xf>
    <xf numFmtId="0" fontId="2" fillId="20" borderId="10" xfId="0" applyFont="1" applyFill="1" applyBorder="1" applyAlignment="1" applyProtection="1">
      <alignment horizontal="center"/>
      <protection locked="0"/>
    </xf>
    <xf numFmtId="0" fontId="2" fillId="20" borderId="8" xfId="0" applyFont="1" applyFill="1" applyBorder="1" applyAlignment="1" applyProtection="1">
      <alignment horizontal="center"/>
      <protection locked="0"/>
    </xf>
    <xf numFmtId="0" fontId="2" fillId="22" borderId="10" xfId="0" applyFont="1" applyFill="1" applyBorder="1" applyAlignment="1" applyProtection="1">
      <alignment horizontal="center"/>
      <protection locked="0"/>
    </xf>
    <xf numFmtId="0" fontId="2" fillId="22" borderId="8" xfId="0" applyFont="1" applyFill="1" applyBorder="1" applyAlignment="1" applyProtection="1">
      <alignment horizontal="center"/>
      <protection locked="0"/>
    </xf>
    <xf numFmtId="0" fontId="2" fillId="20" borderId="19" xfId="0" applyFont="1" applyFill="1" applyBorder="1" applyAlignment="1" applyProtection="1">
      <alignment horizontal="center"/>
      <protection locked="0"/>
    </xf>
    <xf numFmtId="0" fontId="2" fillId="20" borderId="17" xfId="0" applyFont="1" applyFill="1" applyBorder="1" applyAlignment="1" applyProtection="1">
      <alignment horizontal="center"/>
      <protection locked="0"/>
    </xf>
    <xf numFmtId="165" fontId="2" fillId="16" borderId="33" xfId="0" applyNumberFormat="1" applyFont="1" applyFill="1" applyBorder="1" applyAlignment="1" applyProtection="1">
      <alignment horizontal="left"/>
      <protection locked="0"/>
    </xf>
    <xf numFmtId="0" fontId="2" fillId="15" borderId="33" xfId="0" applyFont="1" applyFill="1" applyBorder="1" applyAlignment="1" applyProtection="1">
      <alignment horizontal="center"/>
      <protection locked="0"/>
    </xf>
    <xf numFmtId="0" fontId="2" fillId="9" borderId="33" xfId="0" applyFont="1" applyFill="1" applyBorder="1" applyAlignment="1" applyProtection="1">
      <alignment horizontal="center"/>
      <protection locked="0"/>
    </xf>
    <xf numFmtId="0" fontId="2" fillId="15" borderId="37" xfId="0" applyFont="1" applyFill="1" applyBorder="1" applyAlignment="1" applyProtection="1">
      <alignment horizontal="center"/>
      <protection locked="0"/>
    </xf>
    <xf numFmtId="0" fontId="2" fillId="30" borderId="8" xfId="0" applyFont="1" applyFill="1" applyBorder="1" applyAlignment="1" applyProtection="1">
      <alignment horizontal="center"/>
      <protection locked="0"/>
    </xf>
    <xf numFmtId="0" fontId="21" fillId="30" borderId="8" xfId="0" applyFont="1" applyFill="1" applyBorder="1" applyAlignment="1" applyProtection="1">
      <alignment horizontal="center"/>
      <protection locked="0"/>
    </xf>
    <xf numFmtId="0" fontId="2" fillId="30" borderId="17" xfId="0" applyFont="1" applyFill="1" applyBorder="1" applyAlignment="1" applyProtection="1">
      <alignment horizontal="center"/>
      <protection locked="0"/>
    </xf>
    <xf numFmtId="0" fontId="21" fillId="30" borderId="17" xfId="0" applyFont="1" applyFill="1" applyBorder="1" applyAlignment="1" applyProtection="1">
      <alignment horizontal="center"/>
      <protection locked="0"/>
    </xf>
    <xf numFmtId="0" fontId="2" fillId="11" borderId="8" xfId="0" applyFont="1" applyFill="1" applyBorder="1" applyAlignment="1" applyProtection="1">
      <alignment horizontal="center"/>
      <protection locked="0"/>
    </xf>
    <xf numFmtId="0" fontId="2" fillId="11" borderId="17" xfId="0" applyFont="1" applyFill="1" applyBorder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</xf>
    <xf numFmtId="0" fontId="5" fillId="0" borderId="0" xfId="0" applyFont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165" fontId="0" fillId="0" borderId="0" xfId="0" applyNumberFormat="1" applyProtection="1">
      <protection hidden="1"/>
    </xf>
    <xf numFmtId="0" fontId="0" fillId="5" borderId="0" xfId="0" applyFill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165" fontId="2" fillId="0" borderId="0" xfId="0" applyNumberFormat="1" applyFont="1" applyAlignment="1" applyProtection="1">
      <alignment horizontal="left"/>
      <protection hidden="1"/>
    </xf>
    <xf numFmtId="1" fontId="2" fillId="0" borderId="0" xfId="0" applyNumberFormat="1" applyFont="1" applyAlignment="1" applyProtection="1">
      <alignment horizontal="left"/>
      <protection hidden="1"/>
    </xf>
    <xf numFmtId="0" fontId="21" fillId="0" borderId="0" xfId="0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0" fontId="5" fillId="10" borderId="31" xfId="0" applyFont="1" applyFill="1" applyBorder="1" applyProtection="1">
      <protection hidden="1"/>
    </xf>
    <xf numFmtId="0" fontId="5" fillId="10" borderId="8" xfId="0" applyFont="1" applyFill="1" applyBorder="1" applyProtection="1">
      <protection hidden="1"/>
    </xf>
    <xf numFmtId="0" fontId="5" fillId="11" borderId="31" xfId="0" applyFont="1" applyFill="1" applyBorder="1" applyProtection="1">
      <protection hidden="1"/>
    </xf>
    <xf numFmtId="0" fontId="5" fillId="11" borderId="8" xfId="0" applyFont="1" applyFill="1" applyBorder="1" applyProtection="1"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0" fontId="4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13" fillId="9" borderId="15" xfId="0" applyFont="1" applyFill="1" applyBorder="1" applyAlignment="1" applyProtection="1">
      <alignment horizontal="left"/>
      <protection locked="0"/>
    </xf>
    <xf numFmtId="0" fontId="14" fillId="9" borderId="15" xfId="0" applyFont="1" applyFill="1" applyBorder="1" applyAlignment="1" applyProtection="1">
      <alignment horizontal="left"/>
      <protection locked="0"/>
    </xf>
    <xf numFmtId="0" fontId="15" fillId="9" borderId="15" xfId="0" applyFont="1" applyFill="1" applyBorder="1" applyProtection="1">
      <protection locked="0"/>
    </xf>
    <xf numFmtId="0" fontId="15" fillId="9" borderId="17" xfId="0" applyFont="1" applyFill="1" applyBorder="1" applyProtection="1">
      <protection locked="0"/>
    </xf>
    <xf numFmtId="0" fontId="15" fillId="9" borderId="18" xfId="0" applyFont="1" applyFill="1" applyBorder="1" applyProtection="1">
      <protection locked="0"/>
    </xf>
    <xf numFmtId="0" fontId="2" fillId="33" borderId="8" xfId="0" applyFont="1" applyFill="1" applyBorder="1" applyAlignment="1" applyProtection="1">
      <alignment horizontal="center"/>
      <protection locked="0"/>
    </xf>
    <xf numFmtId="0" fontId="1" fillId="11" borderId="8" xfId="0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</xf>
    <xf numFmtId="0" fontId="6" fillId="2" borderId="76" xfId="0" applyFont="1" applyFill="1" applyBorder="1" applyAlignment="1" applyProtection="1">
      <alignment horizontal="left"/>
    </xf>
    <xf numFmtId="0" fontId="6" fillId="2" borderId="51" xfId="0" applyFont="1" applyFill="1" applyBorder="1" applyAlignment="1" applyProtection="1">
      <alignment horizontal="left"/>
    </xf>
    <xf numFmtId="0" fontId="0" fillId="2" borderId="51" xfId="0" applyFill="1" applyBorder="1" applyAlignment="1" applyProtection="1">
      <alignment horizontal="center"/>
    </xf>
    <xf numFmtId="0" fontId="0" fillId="2" borderId="41" xfId="0" applyFill="1" applyBorder="1" applyAlignment="1" applyProtection="1">
      <alignment horizontal="center"/>
    </xf>
    <xf numFmtId="0" fontId="0" fillId="2" borderId="70" xfId="0" applyFill="1" applyBorder="1" applyAlignment="1" applyProtection="1">
      <alignment horizontal="center"/>
    </xf>
    <xf numFmtId="0" fontId="6" fillId="2" borderId="67" xfId="0" applyFont="1" applyFill="1" applyBorder="1" applyAlignment="1" applyProtection="1">
      <alignment horizontal="left"/>
    </xf>
    <xf numFmtId="0" fontId="0" fillId="2" borderId="68" xfId="0" applyFill="1" applyBorder="1" applyAlignment="1" applyProtection="1">
      <alignment horizontal="center"/>
    </xf>
    <xf numFmtId="0" fontId="0" fillId="2" borderId="69" xfId="0" applyFill="1" applyBorder="1" applyAlignment="1" applyProtection="1">
      <alignment horizontal="center"/>
    </xf>
    <xf numFmtId="0" fontId="6" fillId="2" borderId="64" xfId="0" applyFont="1" applyFill="1" applyBorder="1" applyAlignment="1" applyProtection="1">
      <alignment horizontal="left"/>
    </xf>
    <xf numFmtId="0" fontId="0" fillId="2" borderId="65" xfId="0" applyFill="1" applyBorder="1" applyAlignment="1" applyProtection="1">
      <alignment horizontal="center"/>
    </xf>
    <xf numFmtId="165" fontId="0" fillId="2" borderId="65" xfId="0" applyNumberFormat="1" applyFill="1" applyBorder="1" applyAlignment="1" applyProtection="1">
      <alignment horizontal="center"/>
    </xf>
    <xf numFmtId="0" fontId="0" fillId="2" borderId="66" xfId="0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2" borderId="58" xfId="0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left"/>
    </xf>
    <xf numFmtId="0" fontId="1" fillId="2" borderId="22" xfId="0" applyFont="1" applyFill="1" applyBorder="1" applyAlignment="1" applyProtection="1">
      <alignment horizontal="left"/>
    </xf>
    <xf numFmtId="0" fontId="1" fillId="2" borderId="22" xfId="0" applyFont="1" applyFill="1" applyBorder="1" applyAlignment="1" applyProtection="1">
      <alignment horizontal="center"/>
    </xf>
    <xf numFmtId="0" fontId="2" fillId="2" borderId="39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1" fillId="2" borderId="43" xfId="0" applyFont="1" applyFill="1" applyBorder="1" applyAlignment="1" applyProtection="1">
      <alignment horizontal="left"/>
    </xf>
    <xf numFmtId="0" fontId="1" fillId="2" borderId="26" xfId="0" applyFont="1" applyFill="1" applyBorder="1" applyAlignment="1" applyProtection="1">
      <alignment horizontal="left"/>
    </xf>
    <xf numFmtId="0" fontId="1" fillId="2" borderId="26" xfId="0" applyFont="1" applyFill="1" applyBorder="1" applyAlignment="1" applyProtection="1">
      <alignment horizontal="center"/>
    </xf>
    <xf numFmtId="0" fontId="2" fillId="2" borderId="4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2" fillId="2" borderId="45" xfId="0" applyFont="1" applyFill="1" applyBorder="1" applyAlignment="1" applyProtection="1">
      <alignment horizontal="center"/>
    </xf>
    <xf numFmtId="0" fontId="2" fillId="2" borderId="28" xfId="0" applyFont="1" applyFill="1" applyBorder="1" applyAlignment="1" applyProtection="1">
      <alignment horizontal="center"/>
    </xf>
    <xf numFmtId="0" fontId="2" fillId="2" borderId="27" xfId="0" applyFont="1" applyFill="1" applyBorder="1" applyAlignment="1" applyProtection="1">
      <alignment horizontal="center"/>
    </xf>
    <xf numFmtId="0" fontId="2" fillId="2" borderId="29" xfId="0" applyFont="1" applyFill="1" applyBorder="1" applyAlignment="1" applyProtection="1">
      <alignment horizontal="center"/>
    </xf>
    <xf numFmtId="0" fontId="2" fillId="2" borderId="57" xfId="0" applyFont="1" applyFill="1" applyBorder="1" applyAlignment="1" applyProtection="1">
      <alignment horizontal="center"/>
    </xf>
    <xf numFmtId="165" fontId="2" fillId="2" borderId="27" xfId="0" applyNumberFormat="1" applyFont="1" applyFill="1" applyBorder="1" applyAlignment="1" applyProtection="1">
      <alignment horizontal="center"/>
    </xf>
    <xf numFmtId="0" fontId="2" fillId="2" borderId="63" xfId="0" applyFont="1" applyFill="1" applyBorder="1" applyAlignment="1" applyProtection="1">
      <alignment horizontal="center"/>
    </xf>
    <xf numFmtId="166" fontId="2" fillId="3" borderId="8" xfId="0" applyNumberFormat="1" applyFont="1" applyFill="1" applyBorder="1" applyAlignment="1" applyProtection="1">
      <alignment horizontal="left"/>
    </xf>
    <xf numFmtId="0" fontId="2" fillId="20" borderId="75" xfId="0" applyFont="1" applyFill="1" applyBorder="1" applyAlignment="1" applyProtection="1">
      <alignment horizontal="center"/>
    </xf>
    <xf numFmtId="0" fontId="2" fillId="23" borderId="71" xfId="0" applyFont="1" applyFill="1" applyBorder="1" applyAlignment="1" applyProtection="1">
      <alignment horizontal="center"/>
    </xf>
    <xf numFmtId="0" fontId="2" fillId="23" borderId="73" xfId="0" applyFont="1" applyFill="1" applyBorder="1" applyAlignment="1" applyProtection="1">
      <alignment horizontal="center"/>
    </xf>
    <xf numFmtId="1" fontId="12" fillId="25" borderId="47" xfId="0" applyNumberFormat="1" applyFont="1" applyFill="1" applyBorder="1" applyAlignment="1" applyProtection="1">
      <alignment horizontal="center"/>
    </xf>
    <xf numFmtId="1" fontId="12" fillId="25" borderId="59" xfId="0" applyNumberFormat="1" applyFont="1" applyFill="1" applyBorder="1" applyAlignment="1" applyProtection="1">
      <alignment horizontal="center"/>
    </xf>
    <xf numFmtId="0" fontId="2" fillId="30" borderId="14" xfId="0" applyFont="1" applyFill="1" applyBorder="1" applyAlignment="1" applyProtection="1">
      <alignment horizontal="center"/>
    </xf>
    <xf numFmtId="165" fontId="2" fillId="30" borderId="8" xfId="0" applyNumberFormat="1" applyFont="1" applyFill="1" applyBorder="1" applyAlignment="1" applyProtection="1">
      <alignment horizontal="center"/>
    </xf>
    <xf numFmtId="1" fontId="2" fillId="30" borderId="15" xfId="0" applyNumberFormat="1" applyFont="1" applyFill="1" applyBorder="1" applyAlignment="1" applyProtection="1">
      <alignment horizontal="center"/>
    </xf>
    <xf numFmtId="1" fontId="2" fillId="30" borderId="59" xfId="0" applyNumberFormat="1" applyFont="1" applyFill="1" applyBorder="1" applyAlignment="1" applyProtection="1">
      <alignment horizontal="center"/>
    </xf>
    <xf numFmtId="0" fontId="2" fillId="11" borderId="14" xfId="0" applyFont="1" applyFill="1" applyBorder="1" applyAlignment="1" applyProtection="1">
      <alignment horizontal="center"/>
    </xf>
    <xf numFmtId="165" fontId="2" fillId="11" borderId="8" xfId="0" applyNumberFormat="1" applyFont="1" applyFill="1" applyBorder="1" applyAlignment="1" applyProtection="1">
      <alignment horizontal="center"/>
    </xf>
    <xf numFmtId="167" fontId="2" fillId="11" borderId="8" xfId="0" applyNumberFormat="1" applyFont="1" applyFill="1" applyBorder="1" applyAlignment="1" applyProtection="1">
      <alignment horizontal="center"/>
    </xf>
    <xf numFmtId="1" fontId="2" fillId="11" borderId="9" xfId="0" applyNumberFormat="1" applyFont="1" applyFill="1" applyBorder="1" applyAlignment="1" applyProtection="1">
      <alignment horizontal="center"/>
    </xf>
    <xf numFmtId="0" fontId="2" fillId="11" borderId="15" xfId="0" applyFont="1" applyFill="1" applyBorder="1" applyAlignment="1" applyProtection="1">
      <alignment horizontal="center"/>
    </xf>
    <xf numFmtId="0" fontId="2" fillId="32" borderId="14" xfId="0" applyFont="1" applyFill="1" applyBorder="1" applyAlignment="1" applyProtection="1">
      <alignment horizontal="center"/>
    </xf>
    <xf numFmtId="1" fontId="12" fillId="0" borderId="8" xfId="0" applyNumberFormat="1" applyFont="1" applyBorder="1" applyProtection="1"/>
    <xf numFmtId="0" fontId="2" fillId="20" borderId="35" xfId="0" applyFont="1" applyFill="1" applyBorder="1" applyAlignment="1" applyProtection="1">
      <alignment horizontal="center"/>
    </xf>
    <xf numFmtId="1" fontId="2" fillId="25" borderId="47" xfId="0" applyNumberFormat="1" applyFont="1" applyFill="1" applyBorder="1" applyAlignment="1" applyProtection="1">
      <alignment horizontal="center"/>
    </xf>
    <xf numFmtId="1" fontId="2" fillId="25" borderId="59" xfId="0" applyNumberFormat="1" applyFont="1" applyFill="1" applyBorder="1" applyAlignment="1" applyProtection="1">
      <alignment horizontal="center"/>
    </xf>
    <xf numFmtId="1" fontId="12" fillId="30" borderId="59" xfId="0" applyNumberFormat="1" applyFont="1" applyFill="1" applyBorder="1" applyAlignment="1" applyProtection="1">
      <alignment horizontal="center"/>
    </xf>
    <xf numFmtId="0" fontId="2" fillId="30" borderId="15" xfId="0" applyFont="1" applyFill="1" applyBorder="1" applyAlignment="1" applyProtection="1">
      <alignment horizontal="center"/>
    </xf>
    <xf numFmtId="0" fontId="2" fillId="30" borderId="59" xfId="0" applyFont="1" applyFill="1" applyBorder="1" applyAlignment="1" applyProtection="1">
      <alignment horizontal="center"/>
    </xf>
    <xf numFmtId="0" fontId="2" fillId="11" borderId="9" xfId="0" applyFont="1" applyFill="1" applyBorder="1" applyAlignment="1" applyProtection="1">
      <alignment horizontal="center"/>
    </xf>
    <xf numFmtId="0" fontId="2" fillId="25" borderId="9" xfId="0" applyFont="1" applyFill="1" applyBorder="1" applyAlignment="1" applyProtection="1">
      <alignment horizontal="center"/>
    </xf>
    <xf numFmtId="1" fontId="2" fillId="25" borderId="74" xfId="0" applyNumberFormat="1" applyFont="1" applyFill="1" applyBorder="1" applyAlignment="1" applyProtection="1">
      <alignment horizontal="center"/>
    </xf>
    <xf numFmtId="0" fontId="0" fillId="12" borderId="9" xfId="0" applyFill="1" applyBorder="1" applyProtection="1"/>
    <xf numFmtId="0" fontId="0" fillId="12" borderId="10" xfId="0" applyFill="1" applyBorder="1" applyProtection="1"/>
    <xf numFmtId="0" fontId="0" fillId="22" borderId="9" xfId="0" applyFill="1" applyBorder="1" applyProtection="1"/>
    <xf numFmtId="0" fontId="0" fillId="22" borderId="10" xfId="0" applyFill="1" applyBorder="1" applyProtection="1"/>
    <xf numFmtId="0" fontId="0" fillId="9" borderId="9" xfId="0" applyFill="1" applyBorder="1" applyProtection="1"/>
    <xf numFmtId="0" fontId="0" fillId="9" borderId="10" xfId="0" applyFill="1" applyBorder="1" applyProtection="1"/>
    <xf numFmtId="0" fontId="0" fillId="33" borderId="9" xfId="0" applyFill="1" applyBorder="1" applyProtection="1"/>
    <xf numFmtId="0" fontId="0" fillId="33" borderId="10" xfId="0" applyFill="1" applyBorder="1" applyProtection="1"/>
    <xf numFmtId="0" fontId="0" fillId="30" borderId="8" xfId="0" applyFill="1" applyBorder="1" applyProtection="1"/>
    <xf numFmtId="0" fontId="0" fillId="11" borderId="8" xfId="0" applyFill="1" applyBorder="1" applyProtection="1"/>
    <xf numFmtId="0" fontId="0" fillId="0" borderId="0" xfId="0" applyFill="1" applyProtection="1"/>
    <xf numFmtId="0" fontId="0" fillId="12" borderId="8" xfId="0" applyFill="1" applyBorder="1" applyProtection="1"/>
    <xf numFmtId="1" fontId="0" fillId="12" borderId="8" xfId="0" applyNumberFormat="1" applyFill="1" applyBorder="1" applyProtection="1"/>
    <xf numFmtId="0" fontId="0" fillId="22" borderId="8" xfId="0" applyFill="1" applyBorder="1" applyProtection="1"/>
    <xf numFmtId="1" fontId="0" fillId="22" borderId="8" xfId="0" applyNumberFormat="1" applyFill="1" applyBorder="1" applyProtection="1"/>
    <xf numFmtId="0" fontId="0" fillId="9" borderId="8" xfId="0" applyFill="1" applyBorder="1" applyProtection="1"/>
    <xf numFmtId="1" fontId="0" fillId="9" borderId="8" xfId="0" applyNumberFormat="1" applyFill="1" applyBorder="1" applyProtection="1"/>
    <xf numFmtId="0" fontId="0" fillId="33" borderId="8" xfId="0" applyFill="1" applyBorder="1" applyProtection="1"/>
    <xf numFmtId="1" fontId="0" fillId="33" borderId="8" xfId="0" applyNumberFormat="1" applyFill="1" applyBorder="1" applyProtection="1"/>
    <xf numFmtId="164" fontId="0" fillId="12" borderId="8" xfId="0" applyNumberFormat="1" applyFill="1" applyBorder="1" applyProtection="1"/>
    <xf numFmtId="164" fontId="0" fillId="22" borderId="8" xfId="0" applyNumberFormat="1" applyFill="1" applyBorder="1" applyProtection="1"/>
    <xf numFmtId="164" fontId="0" fillId="9" borderId="8" xfId="0" applyNumberFormat="1" applyFill="1" applyBorder="1" applyProtection="1"/>
    <xf numFmtId="164" fontId="0" fillId="33" borderId="8" xfId="0" applyNumberFormat="1" applyFill="1" applyBorder="1" applyProtection="1"/>
    <xf numFmtId="1" fontId="8" fillId="0" borderId="0" xfId="0" applyNumberFormat="1" applyFont="1" applyFill="1" applyProtection="1"/>
    <xf numFmtId="0" fontId="0" fillId="22" borderId="23" xfId="0" applyNumberFormat="1" applyFont="1" applyFill="1" applyBorder="1" applyProtection="1"/>
    <xf numFmtId="0" fontId="0" fillId="22" borderId="24" xfId="0" applyFill="1" applyBorder="1" applyAlignment="1" applyProtection="1">
      <alignment horizontal="center"/>
    </xf>
    <xf numFmtId="0" fontId="0" fillId="22" borderId="25" xfId="0" applyFill="1" applyBorder="1" applyAlignment="1" applyProtection="1">
      <alignment horizontal="center"/>
    </xf>
    <xf numFmtId="0" fontId="0" fillId="22" borderId="28" xfId="0" applyNumberFormat="1" applyFont="1" applyFill="1" applyBorder="1" applyAlignment="1" applyProtection="1">
      <alignment horizontal="center"/>
    </xf>
    <xf numFmtId="1" fontId="8" fillId="22" borderId="27" xfId="0" applyNumberFormat="1" applyFont="1" applyFill="1" applyBorder="1" applyAlignment="1" applyProtection="1">
      <alignment horizontal="center"/>
    </xf>
    <xf numFmtId="1" fontId="8" fillId="22" borderId="29" xfId="0" applyNumberFormat="1" applyFont="1" applyFill="1" applyBorder="1" applyAlignment="1" applyProtection="1">
      <alignment horizontal="center"/>
    </xf>
    <xf numFmtId="0" fontId="0" fillId="30" borderId="28" xfId="0" applyFill="1" applyBorder="1" applyProtection="1"/>
    <xf numFmtId="0" fontId="0" fillId="30" borderId="27" xfId="0" applyFill="1" applyBorder="1" applyProtection="1"/>
    <xf numFmtId="0" fontId="0" fillId="30" borderId="29" xfId="0" applyFill="1" applyBorder="1" applyProtection="1"/>
    <xf numFmtId="0" fontId="0" fillId="11" borderId="28" xfId="0" applyFill="1" applyBorder="1" applyProtection="1"/>
    <xf numFmtId="0" fontId="0" fillId="11" borderId="27" xfId="0" applyFill="1" applyBorder="1" applyProtection="1"/>
    <xf numFmtId="0" fontId="0" fillId="11" borderId="29" xfId="0" applyFill="1" applyBorder="1" applyProtection="1"/>
    <xf numFmtId="0" fontId="0" fillId="12" borderId="14" xfId="0" applyFill="1" applyBorder="1" applyProtection="1"/>
    <xf numFmtId="2" fontId="0" fillId="12" borderId="15" xfId="0" applyNumberFormat="1" applyFill="1" applyBorder="1" applyProtection="1"/>
    <xf numFmtId="0" fontId="0" fillId="22" borderId="14" xfId="0" applyNumberFormat="1" applyFont="1" applyFill="1" applyBorder="1" applyProtection="1"/>
    <xf numFmtId="1" fontId="8" fillId="22" borderId="8" xfId="0" applyNumberFormat="1" applyFont="1" applyFill="1" applyBorder="1" applyProtection="1"/>
    <xf numFmtId="2" fontId="0" fillId="22" borderId="8" xfId="0" applyNumberFormat="1" applyFill="1" applyBorder="1" applyProtection="1"/>
    <xf numFmtId="0" fontId="0" fillId="9" borderId="11" xfId="0" applyFill="1" applyBorder="1" applyProtection="1"/>
    <xf numFmtId="0" fontId="0" fillId="9" borderId="12" xfId="0" applyFill="1" applyBorder="1" applyProtection="1"/>
    <xf numFmtId="2" fontId="0" fillId="9" borderId="13" xfId="0" applyNumberFormat="1" applyFill="1" applyBorder="1" applyProtection="1"/>
    <xf numFmtId="0" fontId="0" fillId="33" borderId="14" xfId="0" applyFill="1" applyBorder="1" applyProtection="1"/>
    <xf numFmtId="2" fontId="0" fillId="33" borderId="15" xfId="0" applyNumberFormat="1" applyFill="1" applyBorder="1" applyProtection="1"/>
    <xf numFmtId="0" fontId="0" fillId="30" borderId="14" xfId="0" applyFill="1" applyBorder="1" applyProtection="1"/>
    <xf numFmtId="0" fontId="0" fillId="30" borderId="15" xfId="0" applyFill="1" applyBorder="1" applyProtection="1"/>
    <xf numFmtId="0" fontId="0" fillId="11" borderId="14" xfId="0" applyFill="1" applyBorder="1" applyProtection="1"/>
    <xf numFmtId="0" fontId="0" fillId="11" borderId="15" xfId="0" applyFill="1" applyBorder="1" applyProtection="1"/>
    <xf numFmtId="0" fontId="0" fillId="9" borderId="14" xfId="0" applyFill="1" applyBorder="1" applyProtection="1"/>
    <xf numFmtId="2" fontId="0" fillId="9" borderId="15" xfId="0" applyNumberFormat="1" applyFill="1" applyBorder="1" applyProtection="1"/>
    <xf numFmtId="166" fontId="2" fillId="3" borderId="17" xfId="0" applyNumberFormat="1" applyFont="1" applyFill="1" applyBorder="1" applyAlignment="1" applyProtection="1">
      <alignment horizontal="left"/>
    </xf>
    <xf numFmtId="0" fontId="2" fillId="20" borderId="38" xfId="0" applyFont="1" applyFill="1" applyBorder="1" applyAlignment="1" applyProtection="1">
      <alignment horizontal="center"/>
    </xf>
    <xf numFmtId="0" fontId="2" fillId="23" borderId="72" xfId="0" applyFont="1" applyFill="1" applyBorder="1" applyAlignment="1" applyProtection="1">
      <alignment horizontal="center"/>
    </xf>
    <xf numFmtId="1" fontId="2" fillId="25" borderId="53" xfId="0" applyNumberFormat="1" applyFont="1" applyFill="1" applyBorder="1" applyAlignment="1" applyProtection="1">
      <alignment horizontal="center"/>
    </xf>
    <xf numFmtId="0" fontId="2" fillId="30" borderId="16" xfId="0" applyFont="1" applyFill="1" applyBorder="1" applyAlignment="1" applyProtection="1">
      <alignment horizontal="center"/>
    </xf>
    <xf numFmtId="165" fontId="2" fillId="30" borderId="17" xfId="0" applyNumberFormat="1" applyFont="1" applyFill="1" applyBorder="1" applyAlignment="1" applyProtection="1">
      <alignment horizontal="center"/>
    </xf>
    <xf numFmtId="0" fontId="2" fillId="30" borderId="18" xfId="0" applyFont="1" applyFill="1" applyBorder="1" applyAlignment="1" applyProtection="1">
      <alignment horizontal="center"/>
    </xf>
    <xf numFmtId="0" fontId="2" fillId="30" borderId="60" xfId="0" applyFont="1" applyFill="1" applyBorder="1" applyAlignment="1" applyProtection="1">
      <alignment horizontal="center"/>
    </xf>
    <xf numFmtId="0" fontId="2" fillId="11" borderId="16" xfId="0" applyFont="1" applyFill="1" applyBorder="1" applyAlignment="1" applyProtection="1">
      <alignment horizontal="center"/>
    </xf>
    <xf numFmtId="165" fontId="2" fillId="11" borderId="17" xfId="0" applyNumberFormat="1" applyFont="1" applyFill="1" applyBorder="1" applyAlignment="1" applyProtection="1">
      <alignment horizontal="center"/>
    </xf>
    <xf numFmtId="0" fontId="2" fillId="11" borderId="32" xfId="0" applyFont="1" applyFill="1" applyBorder="1" applyAlignment="1" applyProtection="1">
      <alignment horizontal="center"/>
    </xf>
    <xf numFmtId="0" fontId="2" fillId="11" borderId="18" xfId="0" applyFont="1" applyFill="1" applyBorder="1" applyAlignment="1" applyProtection="1">
      <alignment horizontal="center"/>
    </xf>
    <xf numFmtId="0" fontId="2" fillId="32" borderId="16" xfId="0" applyFont="1" applyFill="1" applyBorder="1" applyAlignment="1" applyProtection="1">
      <alignment horizontal="center"/>
    </xf>
    <xf numFmtId="0" fontId="5" fillId="10" borderId="31" xfId="0" applyFont="1" applyFill="1" applyBorder="1" applyProtection="1"/>
    <xf numFmtId="0" fontId="5" fillId="10" borderId="8" xfId="0" applyFont="1" applyFill="1" applyBorder="1" applyProtection="1"/>
    <xf numFmtId="0" fontId="0" fillId="12" borderId="16" xfId="0" applyFill="1" applyBorder="1" applyProtection="1"/>
    <xf numFmtId="0" fontId="0" fillId="12" borderId="17" xfId="0" applyFill="1" applyBorder="1" applyProtection="1"/>
    <xf numFmtId="2" fontId="0" fillId="12" borderId="18" xfId="0" applyNumberFormat="1" applyFill="1" applyBorder="1" applyProtection="1"/>
    <xf numFmtId="0" fontId="0" fillId="22" borderId="16" xfId="0" applyFill="1" applyBorder="1" applyProtection="1"/>
    <xf numFmtId="1" fontId="8" fillId="22" borderId="17" xfId="0" applyNumberFormat="1" applyFont="1" applyFill="1" applyBorder="1" applyProtection="1"/>
    <xf numFmtId="2" fontId="0" fillId="22" borderId="17" xfId="0" applyNumberFormat="1" applyFill="1" applyBorder="1" applyProtection="1"/>
    <xf numFmtId="0" fontId="0" fillId="9" borderId="16" xfId="0" applyFill="1" applyBorder="1" applyProtection="1"/>
    <xf numFmtId="0" fontId="0" fillId="9" borderId="17" xfId="0" applyFill="1" applyBorder="1" applyProtection="1"/>
    <xf numFmtId="2" fontId="0" fillId="9" borderId="18" xfId="0" applyNumberFormat="1" applyFill="1" applyBorder="1" applyProtection="1"/>
    <xf numFmtId="0" fontId="0" fillId="33" borderId="16" xfId="0" applyFill="1" applyBorder="1" applyProtection="1"/>
    <xf numFmtId="0" fontId="0" fillId="33" borderId="17" xfId="0" applyFill="1" applyBorder="1" applyProtection="1"/>
    <xf numFmtId="2" fontId="0" fillId="33" borderId="18" xfId="0" applyNumberFormat="1" applyFill="1" applyBorder="1" applyProtection="1"/>
    <xf numFmtId="0" fontId="0" fillId="30" borderId="16" xfId="0" applyFill="1" applyBorder="1" applyProtection="1"/>
    <xf numFmtId="0" fontId="0" fillId="30" borderId="17" xfId="0" applyFill="1" applyBorder="1" applyProtection="1"/>
    <xf numFmtId="0" fontId="0" fillId="30" borderId="18" xfId="0" applyFill="1" applyBorder="1" applyProtection="1"/>
    <xf numFmtId="0" fontId="0" fillId="11" borderId="16" xfId="0" applyFill="1" applyBorder="1" applyProtection="1"/>
    <xf numFmtId="0" fontId="0" fillId="11" borderId="17" xfId="0" applyFill="1" applyBorder="1" applyProtection="1"/>
    <xf numFmtId="0" fontId="0" fillId="11" borderId="18" xfId="0" applyFill="1" applyBorder="1" applyProtection="1"/>
    <xf numFmtId="0" fontId="22" fillId="0" borderId="0" xfId="0" applyFont="1" applyAlignment="1" applyProtection="1">
      <alignment horizontal="center"/>
    </xf>
    <xf numFmtId="165" fontId="4" fillId="0" borderId="0" xfId="0" applyNumberFormat="1" applyFont="1" applyAlignment="1" applyProtection="1">
      <alignment horizontal="center"/>
    </xf>
    <xf numFmtId="0" fontId="0" fillId="0" borderId="0" xfId="0" applyBorder="1" applyProtection="1"/>
    <xf numFmtId="0" fontId="18" fillId="0" borderId="77" xfId="0" applyFont="1" applyBorder="1" applyAlignment="1" applyProtection="1">
      <alignment horizontal="center"/>
      <protection locked="0"/>
    </xf>
    <xf numFmtId="0" fontId="12" fillId="2" borderId="24" xfId="0" applyFont="1" applyFill="1" applyBorder="1" applyAlignment="1" applyProtection="1">
      <alignment horizontal="left"/>
    </xf>
    <xf numFmtId="0" fontId="12" fillId="2" borderId="51" xfId="0" applyFont="1" applyFill="1" applyBorder="1" applyAlignment="1" applyProtection="1">
      <alignment horizontal="left"/>
    </xf>
    <xf numFmtId="0" fontId="12" fillId="2" borderId="41" xfId="0" applyFont="1" applyFill="1" applyBorder="1" applyAlignment="1" applyProtection="1">
      <alignment horizontal="left"/>
    </xf>
    <xf numFmtId="0" fontId="12" fillId="2" borderId="68" xfId="0" applyFont="1" applyFill="1" applyBorder="1" applyAlignment="1" applyProtection="1">
      <alignment horizontal="center"/>
    </xf>
    <xf numFmtId="0" fontId="12" fillId="2" borderId="65" xfId="0" applyFont="1" applyFill="1" applyBorder="1" applyAlignment="1" applyProtection="1">
      <alignment horizontal="center"/>
    </xf>
    <xf numFmtId="165" fontId="2" fillId="34" borderId="8" xfId="0" applyNumberFormat="1" applyFont="1" applyFill="1" applyBorder="1" applyAlignment="1" applyProtection="1">
      <alignment horizontal="left"/>
      <protection locked="0"/>
    </xf>
    <xf numFmtId="0" fontId="4" fillId="35" borderId="8" xfId="0" applyFont="1" applyFill="1" applyBorder="1" applyAlignment="1" applyProtection="1">
      <alignment horizontal="center"/>
      <protection locked="0"/>
    </xf>
    <xf numFmtId="0" fontId="0" fillId="33" borderId="0" xfId="0" applyFill="1" applyProtection="1">
      <protection locked="0"/>
    </xf>
    <xf numFmtId="0" fontId="2" fillId="35" borderId="8" xfId="0" applyFont="1" applyFill="1" applyBorder="1" applyAlignment="1" applyProtection="1">
      <alignment horizontal="center"/>
      <protection locked="0"/>
    </xf>
    <xf numFmtId="0" fontId="2" fillId="9" borderId="8" xfId="0" applyFont="1" applyFill="1" applyBorder="1" applyAlignment="1" applyProtection="1">
      <alignment horizontal="center"/>
      <protection locked="0"/>
    </xf>
    <xf numFmtId="0" fontId="2" fillId="12" borderId="8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1" fontId="2" fillId="3" borderId="15" xfId="0" applyNumberFormat="1" applyFont="1" applyFill="1" applyBorder="1" applyAlignment="1" applyProtection="1">
      <alignment horizontal="center" vertical="center"/>
    </xf>
    <xf numFmtId="0" fontId="2" fillId="6" borderId="79" xfId="0" applyFont="1" applyFill="1" applyBorder="1" applyAlignment="1" applyProtection="1">
      <alignment horizontal="center" vertical="center"/>
      <protection locked="0"/>
    </xf>
    <xf numFmtId="0" fontId="2" fillId="7" borderId="79" xfId="0" applyFont="1" applyFill="1" applyBorder="1" applyAlignment="1" applyProtection="1">
      <alignment horizontal="center" vertical="center"/>
      <protection locked="0"/>
    </xf>
    <xf numFmtId="0" fontId="0" fillId="22" borderId="8" xfId="0" applyFill="1" applyBorder="1" applyAlignment="1" applyProtection="1">
      <alignment horizontal="center"/>
    </xf>
    <xf numFmtId="0" fontId="0" fillId="29" borderId="9" xfId="0" applyFill="1" applyBorder="1" applyProtection="1"/>
    <xf numFmtId="0" fontId="0" fillId="29" borderId="10" xfId="0" applyFill="1" applyBorder="1" applyProtection="1"/>
    <xf numFmtId="0" fontId="0" fillId="29" borderId="8" xfId="0" applyFill="1" applyBorder="1" applyProtection="1"/>
    <xf numFmtId="1" fontId="0" fillId="29" borderId="8" xfId="0" applyNumberFormat="1" applyFill="1" applyBorder="1" applyProtection="1"/>
    <xf numFmtId="164" fontId="0" fillId="29" borderId="8" xfId="0" applyNumberFormat="1" applyFill="1" applyBorder="1" applyProtection="1"/>
    <xf numFmtId="1" fontId="2" fillId="20" borderId="81" xfId="0" applyNumberFormat="1" applyFont="1" applyFill="1" applyBorder="1" applyAlignment="1" applyProtection="1">
      <alignment horizontal="center" vertical="center"/>
    </xf>
    <xf numFmtId="1" fontId="2" fillId="20" borderId="80" xfId="0" applyNumberFormat="1" applyFont="1" applyFill="1" applyBorder="1" applyAlignment="1" applyProtection="1">
      <alignment horizontal="center" vertical="center"/>
    </xf>
    <xf numFmtId="166" fontId="2" fillId="3" borderId="7" xfId="0" applyNumberFormat="1" applyFont="1" applyFill="1" applyBorder="1" applyAlignment="1" applyProtection="1">
      <alignment horizontal="center" vertical="center"/>
    </xf>
    <xf numFmtId="166" fontId="2" fillId="20" borderId="9" xfId="0" applyNumberFormat="1" applyFont="1" applyFill="1" applyBorder="1" applyAlignment="1" applyProtection="1">
      <alignment horizontal="center" vertical="center"/>
    </xf>
    <xf numFmtId="166" fontId="2" fillId="15" borderId="9" xfId="0" applyNumberFormat="1" applyFont="1" applyFill="1" applyBorder="1" applyAlignment="1" applyProtection="1">
      <alignment horizontal="center" vertical="center"/>
    </xf>
    <xf numFmtId="166" fontId="2" fillId="15" borderId="15" xfId="0" applyNumberFormat="1" applyFont="1" applyFill="1" applyBorder="1" applyAlignment="1" applyProtection="1">
      <alignment horizontal="center" vertical="center"/>
    </xf>
    <xf numFmtId="166" fontId="2" fillId="13" borderId="9" xfId="0" applyNumberFormat="1" applyFont="1" applyFill="1" applyBorder="1" applyAlignment="1" applyProtection="1">
      <alignment horizontal="center" vertical="center"/>
    </xf>
    <xf numFmtId="1" fontId="2" fillId="37" borderId="14" xfId="0" applyNumberFormat="1" applyFont="1" applyFill="1" applyBorder="1" applyAlignment="1" applyProtection="1">
      <alignment horizontal="center" vertical="center"/>
    </xf>
    <xf numFmtId="1" fontId="2" fillId="37" borderId="8" xfId="0" applyNumberFormat="1" applyFont="1" applyFill="1" applyBorder="1" applyAlignment="1" applyProtection="1">
      <alignment horizontal="center" vertical="center"/>
    </xf>
    <xf numFmtId="1" fontId="2" fillId="37" borderId="15" xfId="0" applyNumberFormat="1" applyFont="1" applyFill="1" applyBorder="1" applyAlignment="1" applyProtection="1">
      <alignment horizontal="center" vertical="center"/>
    </xf>
    <xf numFmtId="1" fontId="2" fillId="37" borderId="16" xfId="0" applyNumberFormat="1" applyFont="1" applyFill="1" applyBorder="1" applyAlignment="1" applyProtection="1">
      <alignment horizontal="center" vertical="center"/>
    </xf>
    <xf numFmtId="1" fontId="2" fillId="37" borderId="17" xfId="0" applyNumberFormat="1" applyFont="1" applyFill="1" applyBorder="1" applyAlignment="1" applyProtection="1">
      <alignment horizontal="center" vertical="center"/>
    </xf>
    <xf numFmtId="1" fontId="2" fillId="37" borderId="18" xfId="0" applyNumberFormat="1" applyFont="1" applyFill="1" applyBorder="1" applyAlignment="1" applyProtection="1">
      <alignment horizontal="center" vertical="center"/>
    </xf>
    <xf numFmtId="1" fontId="2" fillId="37" borderId="28" xfId="0" applyNumberFormat="1" applyFont="1" applyFill="1" applyBorder="1" applyAlignment="1" applyProtection="1">
      <alignment horizontal="center" vertical="center"/>
    </xf>
    <xf numFmtId="1" fontId="2" fillId="37" borderId="27" xfId="0" applyNumberFormat="1" applyFont="1" applyFill="1" applyBorder="1" applyAlignment="1" applyProtection="1">
      <alignment horizontal="center" vertical="center"/>
    </xf>
    <xf numFmtId="1" fontId="2" fillId="37" borderId="29" xfId="0" applyNumberFormat="1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/>
    </xf>
    <xf numFmtId="1" fontId="2" fillId="38" borderId="14" xfId="0" applyNumberFormat="1" applyFont="1" applyFill="1" applyBorder="1" applyAlignment="1" applyProtection="1">
      <alignment horizontal="center" vertical="center"/>
    </xf>
    <xf numFmtId="1" fontId="2" fillId="38" borderId="8" xfId="0" applyNumberFormat="1" applyFont="1" applyFill="1" applyBorder="1" applyAlignment="1" applyProtection="1">
      <alignment horizontal="center" vertical="center"/>
    </xf>
    <xf numFmtId="1" fontId="2" fillId="38" borderId="15" xfId="0" applyNumberFormat="1" applyFont="1" applyFill="1" applyBorder="1" applyAlignment="1" applyProtection="1">
      <alignment horizontal="center" vertical="center"/>
    </xf>
    <xf numFmtId="1" fontId="2" fillId="38" borderId="16" xfId="0" applyNumberFormat="1" applyFont="1" applyFill="1" applyBorder="1" applyAlignment="1" applyProtection="1">
      <alignment horizontal="center" vertical="center"/>
    </xf>
    <xf numFmtId="1" fontId="2" fillId="38" borderId="17" xfId="0" applyNumberFormat="1" applyFont="1" applyFill="1" applyBorder="1" applyAlignment="1" applyProtection="1">
      <alignment horizontal="center" vertical="center"/>
    </xf>
    <xf numFmtId="1" fontId="2" fillId="38" borderId="18" xfId="0" applyNumberFormat="1" applyFont="1" applyFill="1" applyBorder="1" applyAlignment="1" applyProtection="1">
      <alignment horizontal="center" vertical="center"/>
    </xf>
    <xf numFmtId="0" fontId="0" fillId="14" borderId="8" xfId="0" applyFill="1" applyBorder="1" applyProtection="1"/>
    <xf numFmtId="0" fontId="12" fillId="9" borderId="52" xfId="0" applyFont="1" applyFill="1" applyBorder="1" applyProtection="1">
      <protection locked="0"/>
    </xf>
    <xf numFmtId="0" fontId="2" fillId="9" borderId="33" xfId="0" applyFont="1" applyFill="1" applyBorder="1" applyAlignment="1" applyProtection="1">
      <alignment horizontal="left"/>
      <protection locked="0"/>
    </xf>
    <xf numFmtId="0" fontId="12" fillId="9" borderId="33" xfId="0" applyFont="1" applyFill="1" applyBorder="1" applyProtection="1">
      <protection locked="0"/>
    </xf>
    <xf numFmtId="0" fontId="3" fillId="9" borderId="33" xfId="0" applyFont="1" applyFill="1" applyBorder="1" applyProtection="1">
      <protection locked="0"/>
    </xf>
    <xf numFmtId="0" fontId="2" fillId="26" borderId="33" xfId="0" applyFont="1" applyFill="1" applyBorder="1" applyAlignment="1" applyProtection="1">
      <alignment horizontal="left"/>
      <protection locked="0"/>
    </xf>
    <xf numFmtId="0" fontId="2" fillId="26" borderId="33" xfId="0" applyFont="1" applyFill="1" applyBorder="1" applyProtection="1">
      <protection locked="0"/>
    </xf>
    <xf numFmtId="0" fontId="2" fillId="9" borderId="33" xfId="0" applyFont="1" applyFill="1" applyBorder="1" applyProtection="1">
      <protection locked="0"/>
    </xf>
    <xf numFmtId="0" fontId="3" fillId="26" borderId="33" xfId="0" applyFont="1" applyFill="1" applyBorder="1" applyAlignment="1" applyProtection="1">
      <alignment horizontal="left"/>
      <protection locked="0"/>
    </xf>
    <xf numFmtId="165" fontId="2" fillId="3" borderId="2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165" fontId="2" fillId="21" borderId="2" xfId="0" applyNumberFormat="1" applyFont="1" applyFill="1" applyBorder="1" applyAlignment="1" applyProtection="1">
      <alignment horizontal="center" vertical="center"/>
      <protection locked="0"/>
    </xf>
    <xf numFmtId="165" fontId="12" fillId="22" borderId="8" xfId="0" applyNumberFormat="1" applyFont="1" applyFill="1" applyBorder="1" applyAlignment="1" applyProtection="1">
      <alignment horizontal="center" vertical="center"/>
      <protection locked="0"/>
    </xf>
    <xf numFmtId="165" fontId="2" fillId="20" borderId="8" xfId="0" applyNumberFormat="1" applyFont="1" applyFill="1" applyBorder="1" applyAlignment="1" applyProtection="1">
      <alignment horizontal="center" vertical="center"/>
      <protection locked="0"/>
    </xf>
    <xf numFmtId="165" fontId="2" fillId="22" borderId="8" xfId="0" applyNumberFormat="1" applyFont="1" applyFill="1" applyBorder="1" applyAlignment="1" applyProtection="1">
      <alignment horizontal="center" vertical="center"/>
      <protection locked="0"/>
    </xf>
    <xf numFmtId="165" fontId="2" fillId="20" borderId="17" xfId="0" applyNumberFormat="1" applyFont="1" applyFill="1" applyBorder="1" applyAlignment="1" applyProtection="1">
      <alignment horizontal="center" vertical="center"/>
      <protection locked="0"/>
    </xf>
    <xf numFmtId="165" fontId="2" fillId="16" borderId="2" xfId="0" applyNumberFormat="1" applyFont="1" applyFill="1" applyBorder="1" applyAlignment="1" applyProtection="1">
      <alignment horizontal="center" vertical="center"/>
      <protection locked="0"/>
    </xf>
    <xf numFmtId="165" fontId="2" fillId="23" borderId="8" xfId="0" applyNumberFormat="1" applyFont="1" applyFill="1" applyBorder="1" applyAlignment="1" applyProtection="1">
      <alignment horizontal="center" vertical="center"/>
      <protection locked="0"/>
    </xf>
    <xf numFmtId="165" fontId="2" fillId="15" borderId="8" xfId="0" applyNumberFormat="1" applyFont="1" applyFill="1" applyBorder="1" applyAlignment="1" applyProtection="1">
      <alignment horizontal="center" vertical="center"/>
      <protection locked="0"/>
    </xf>
    <xf numFmtId="165" fontId="2" fillId="9" borderId="8" xfId="0" applyNumberFormat="1" applyFont="1" applyFill="1" applyBorder="1" applyAlignment="1" applyProtection="1">
      <alignment horizontal="center" vertical="center"/>
      <protection locked="0"/>
    </xf>
    <xf numFmtId="165" fontId="2" fillId="15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165" fontId="2" fillId="21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</xf>
    <xf numFmtId="165" fontId="2" fillId="37" borderId="27" xfId="0" applyNumberFormat="1" applyFont="1" applyFill="1" applyBorder="1" applyAlignment="1" applyProtection="1">
      <alignment horizontal="center" vertical="center"/>
      <protection locked="0"/>
    </xf>
    <xf numFmtId="165" fontId="2" fillId="37" borderId="8" xfId="0" applyNumberFormat="1" applyFont="1" applyFill="1" applyBorder="1" applyAlignment="1" applyProtection="1">
      <alignment horizontal="center" vertical="center"/>
      <protection locked="0"/>
    </xf>
    <xf numFmtId="165" fontId="2" fillId="37" borderId="17" xfId="0" applyNumberFormat="1" applyFont="1" applyFill="1" applyBorder="1" applyAlignment="1" applyProtection="1">
      <alignment horizontal="center" vertical="center"/>
      <protection locked="0"/>
    </xf>
    <xf numFmtId="165" fontId="2" fillId="38" borderId="8" xfId="0" applyNumberFormat="1" applyFont="1" applyFill="1" applyBorder="1" applyAlignment="1" applyProtection="1">
      <alignment horizontal="center" vertical="center"/>
      <protection locked="0"/>
    </xf>
    <xf numFmtId="165" fontId="2" fillId="38" borderId="17" xfId="0" applyNumberFormat="1" applyFont="1" applyFill="1" applyBorder="1" applyAlignment="1" applyProtection="1">
      <alignment horizontal="center" vertical="center"/>
      <protection locked="0"/>
    </xf>
    <xf numFmtId="0" fontId="0" fillId="39" borderId="0" xfId="0" applyFill="1" applyAlignment="1" applyProtection="1"/>
    <xf numFmtId="0" fontId="2" fillId="6" borderId="79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center" vertical="center"/>
    </xf>
    <xf numFmtId="2" fontId="0" fillId="9" borderId="8" xfId="0" applyNumberFormat="1" applyFill="1" applyBorder="1" applyProtection="1"/>
    <xf numFmtId="0" fontId="0" fillId="19" borderId="9" xfId="0" applyFill="1" applyBorder="1" applyProtection="1"/>
    <xf numFmtId="0" fontId="0" fillId="19" borderId="10" xfId="0" applyFill="1" applyBorder="1" applyProtection="1"/>
    <xf numFmtId="0" fontId="0" fillId="19" borderId="8" xfId="0" applyFill="1" applyBorder="1" applyProtection="1"/>
    <xf numFmtId="1" fontId="0" fillId="19" borderId="8" xfId="0" applyNumberFormat="1" applyFill="1" applyBorder="1" applyProtection="1"/>
    <xf numFmtId="164" fontId="0" fillId="19" borderId="8" xfId="0" applyNumberFormat="1" applyFill="1" applyBorder="1" applyProtection="1"/>
    <xf numFmtId="0" fontId="2" fillId="37" borderId="14" xfId="0" applyFont="1" applyFill="1" applyBorder="1" applyAlignment="1" applyProtection="1">
      <alignment horizontal="center" vertical="center"/>
    </xf>
    <xf numFmtId="0" fontId="2" fillId="37" borderId="8" xfId="0" applyFont="1" applyFill="1" applyBorder="1" applyAlignment="1" applyProtection="1">
      <alignment horizontal="center" vertical="center"/>
    </xf>
    <xf numFmtId="0" fontId="2" fillId="37" borderId="15" xfId="0" applyFont="1" applyFill="1" applyBorder="1" applyAlignment="1" applyProtection="1">
      <alignment horizontal="center" vertical="center"/>
    </xf>
    <xf numFmtId="0" fontId="2" fillId="37" borderId="16" xfId="0" applyFont="1" applyFill="1" applyBorder="1" applyAlignment="1" applyProtection="1">
      <alignment horizontal="center" vertical="center"/>
    </xf>
    <xf numFmtId="0" fontId="2" fillId="37" borderId="17" xfId="0" applyFont="1" applyFill="1" applyBorder="1" applyAlignment="1" applyProtection="1">
      <alignment horizontal="center" vertical="center"/>
    </xf>
    <xf numFmtId="0" fontId="2" fillId="37" borderId="18" xfId="0" applyFont="1" applyFill="1" applyBorder="1" applyAlignment="1" applyProtection="1">
      <alignment horizontal="center" vertical="center"/>
    </xf>
    <xf numFmtId="0" fontId="2" fillId="17" borderId="8" xfId="0" applyFont="1" applyFill="1" applyBorder="1" applyAlignment="1" applyProtection="1">
      <alignment horizontal="center" vertical="center"/>
    </xf>
    <xf numFmtId="0" fontId="2" fillId="17" borderId="16" xfId="0" applyFont="1" applyFill="1" applyBorder="1" applyAlignment="1" applyProtection="1">
      <alignment horizontal="center" vertical="center"/>
    </xf>
    <xf numFmtId="0" fontId="2" fillId="17" borderId="17" xfId="0" applyFont="1" applyFill="1" applyBorder="1" applyAlignment="1" applyProtection="1">
      <alignment horizontal="center" vertical="center"/>
    </xf>
    <xf numFmtId="0" fontId="2" fillId="17" borderId="18" xfId="0" applyFont="1" applyFill="1" applyBorder="1" applyAlignment="1" applyProtection="1">
      <alignment horizontal="center" vertical="center"/>
    </xf>
    <xf numFmtId="0" fontId="2" fillId="38" borderId="14" xfId="0" applyFont="1" applyFill="1" applyBorder="1" applyAlignment="1" applyProtection="1">
      <alignment horizontal="center" vertical="center"/>
    </xf>
    <xf numFmtId="0" fontId="2" fillId="38" borderId="8" xfId="0" applyFont="1" applyFill="1" applyBorder="1" applyAlignment="1" applyProtection="1">
      <alignment horizontal="center" vertical="center"/>
    </xf>
    <xf numFmtId="0" fontId="2" fillId="38" borderId="15" xfId="0" applyFont="1" applyFill="1" applyBorder="1" applyAlignment="1" applyProtection="1">
      <alignment horizontal="center" vertical="center"/>
    </xf>
    <xf numFmtId="0" fontId="2" fillId="38" borderId="16" xfId="0" applyFont="1" applyFill="1" applyBorder="1" applyAlignment="1" applyProtection="1">
      <alignment horizontal="center" vertical="center"/>
    </xf>
    <xf numFmtId="0" fontId="2" fillId="38" borderId="17" xfId="0" applyFont="1" applyFill="1" applyBorder="1" applyAlignment="1" applyProtection="1">
      <alignment horizontal="center" vertical="center"/>
    </xf>
    <xf numFmtId="0" fontId="2" fillId="38" borderId="18" xfId="0" applyFont="1" applyFill="1" applyBorder="1" applyAlignment="1" applyProtection="1">
      <alignment horizontal="center" vertical="center"/>
    </xf>
    <xf numFmtId="0" fontId="3" fillId="20" borderId="14" xfId="0" applyFont="1" applyFill="1" applyBorder="1" applyAlignment="1" applyProtection="1">
      <alignment horizontal="center" vertical="center"/>
    </xf>
    <xf numFmtId="0" fontId="3" fillId="20" borderId="15" xfId="0" applyFont="1" applyFill="1" applyBorder="1" applyAlignment="1" applyProtection="1">
      <alignment horizontal="center" vertical="center"/>
    </xf>
    <xf numFmtId="0" fontId="3" fillId="20" borderId="8" xfId="0" applyFont="1" applyFill="1" applyBorder="1" applyAlignment="1" applyProtection="1">
      <alignment horizontal="center" vertical="center"/>
    </xf>
    <xf numFmtId="0" fontId="3" fillId="20" borderId="16" xfId="0" applyFont="1" applyFill="1" applyBorder="1" applyAlignment="1" applyProtection="1">
      <alignment horizontal="center" vertical="center"/>
    </xf>
    <xf numFmtId="0" fontId="3" fillId="20" borderId="17" xfId="0" applyFont="1" applyFill="1" applyBorder="1" applyAlignment="1" applyProtection="1">
      <alignment horizontal="center" vertical="center"/>
    </xf>
    <xf numFmtId="0" fontId="3" fillId="20" borderId="18" xfId="0" applyFont="1" applyFill="1" applyBorder="1" applyAlignment="1" applyProtection="1">
      <alignment horizontal="center" vertical="center"/>
    </xf>
    <xf numFmtId="0" fontId="2" fillId="15" borderId="8" xfId="0" applyFont="1" applyFill="1" applyBorder="1" applyAlignment="1" applyProtection="1">
      <alignment horizontal="center" vertical="center"/>
    </xf>
    <xf numFmtId="0" fontId="2" fillId="15" borderId="16" xfId="0" applyFont="1" applyFill="1" applyBorder="1" applyAlignment="1" applyProtection="1">
      <alignment horizontal="center" vertical="center"/>
    </xf>
    <xf numFmtId="0" fontId="2" fillId="15" borderId="17" xfId="0" applyFont="1" applyFill="1" applyBorder="1" applyAlignment="1" applyProtection="1">
      <alignment horizontal="center" vertical="center"/>
    </xf>
    <xf numFmtId="0" fontId="2" fillId="15" borderId="18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82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1" fontId="2" fillId="3" borderId="33" xfId="0" applyNumberFormat="1" applyFont="1" applyFill="1" applyBorder="1" applyAlignment="1" applyProtection="1">
      <alignment horizontal="center" vertical="center"/>
    </xf>
    <xf numFmtId="1" fontId="2" fillId="3" borderId="83" xfId="0" applyNumberFormat="1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</xf>
    <xf numFmtId="1" fontId="2" fillId="3" borderId="37" xfId="0" applyNumberFormat="1" applyFont="1" applyFill="1" applyBorder="1" applyAlignment="1" applyProtection="1">
      <alignment horizontal="center" vertical="center"/>
    </xf>
    <xf numFmtId="1" fontId="2" fillId="3" borderId="84" xfId="0" applyNumberFormat="1" applyFont="1" applyFill="1" applyBorder="1" applyAlignment="1" applyProtection="1">
      <alignment horizontal="center" vertical="center"/>
    </xf>
    <xf numFmtId="9" fontId="2" fillId="0" borderId="0" xfId="1" applyFont="1" applyAlignment="1" applyProtection="1">
      <alignment horizontal="center" vertical="center"/>
    </xf>
    <xf numFmtId="0" fontId="2" fillId="9" borderId="71" xfId="0" applyFont="1" applyFill="1" applyBorder="1" applyAlignment="1" applyProtection="1">
      <alignment horizontal="left"/>
      <protection locked="0"/>
    </xf>
    <xf numFmtId="0" fontId="3" fillId="9" borderId="71" xfId="0" applyFont="1" applyFill="1" applyBorder="1" applyProtection="1">
      <protection locked="0"/>
    </xf>
    <xf numFmtId="0" fontId="2" fillId="26" borderId="71" xfId="0" applyFont="1" applyFill="1" applyBorder="1" applyAlignment="1" applyProtection="1">
      <alignment horizontal="left"/>
      <protection locked="0"/>
    </xf>
    <xf numFmtId="0" fontId="12" fillId="9" borderId="71" xfId="0" applyFont="1" applyFill="1" applyBorder="1" applyProtection="1">
      <protection locked="0"/>
    </xf>
    <xf numFmtId="0" fontId="2" fillId="9" borderId="71" xfId="0" applyFont="1" applyFill="1" applyBorder="1" applyProtection="1">
      <protection locked="0"/>
    </xf>
    <xf numFmtId="0" fontId="2" fillId="26" borderId="71" xfId="0" applyFont="1" applyFill="1" applyBorder="1" applyProtection="1">
      <protection locked="0"/>
    </xf>
    <xf numFmtId="0" fontId="3" fillId="26" borderId="71" xfId="0" applyFont="1" applyFill="1" applyBorder="1" applyAlignment="1" applyProtection="1">
      <alignment horizontal="left"/>
      <protection locked="0"/>
    </xf>
    <xf numFmtId="0" fontId="2" fillId="0" borderId="20" xfId="0" applyFont="1" applyFill="1" applyBorder="1" applyAlignment="1" applyProtection="1">
      <alignment horizontal="center"/>
    </xf>
    <xf numFmtId="165" fontId="2" fillId="34" borderId="8" xfId="0" applyNumberFormat="1" applyFont="1" applyFill="1" applyBorder="1" applyAlignment="1" applyProtection="1">
      <alignment horizontal="center"/>
      <protection locked="0"/>
    </xf>
    <xf numFmtId="0" fontId="12" fillId="33" borderId="0" xfId="0" applyFont="1" applyFill="1" applyAlignment="1" applyProtection="1">
      <alignment horizontal="center"/>
      <protection locked="0"/>
    </xf>
    <xf numFmtId="1" fontId="2" fillId="25" borderId="81" xfId="0" applyNumberFormat="1" applyFont="1" applyFill="1" applyBorder="1" applyAlignment="1" applyProtection="1">
      <alignment horizontal="center"/>
    </xf>
    <xf numFmtId="1" fontId="2" fillId="11" borderId="8" xfId="0" applyNumberFormat="1" applyFont="1" applyFill="1" applyBorder="1" applyAlignment="1" applyProtection="1">
      <alignment horizontal="center"/>
    </xf>
    <xf numFmtId="0" fontId="2" fillId="11" borderId="8" xfId="0" applyFont="1" applyFill="1" applyBorder="1" applyAlignment="1" applyProtection="1">
      <alignment horizontal="center"/>
    </xf>
    <xf numFmtId="0" fontId="2" fillId="11" borderId="17" xfId="0" applyFont="1" applyFill="1" applyBorder="1" applyAlignment="1" applyProtection="1">
      <alignment horizontal="center"/>
    </xf>
    <xf numFmtId="0" fontId="2" fillId="2" borderId="55" xfId="0" applyFont="1" applyFill="1" applyBorder="1" applyAlignment="1" applyProtection="1">
      <alignment horizontal="center"/>
    </xf>
    <xf numFmtId="0" fontId="2" fillId="2" borderId="56" xfId="0" applyFont="1" applyFill="1" applyBorder="1" applyAlignment="1" applyProtection="1">
      <alignment horizontal="center"/>
    </xf>
    <xf numFmtId="0" fontId="2" fillId="2" borderId="54" xfId="0" applyFont="1" applyFill="1" applyBorder="1" applyAlignment="1" applyProtection="1">
      <alignment horizontal="center"/>
    </xf>
    <xf numFmtId="0" fontId="2" fillId="30" borderId="11" xfId="0" applyFont="1" applyFill="1" applyBorder="1" applyAlignment="1" applyProtection="1">
      <alignment horizontal="center"/>
    </xf>
    <xf numFmtId="165" fontId="2" fillId="30" borderId="12" xfId="0" applyNumberFormat="1" applyFont="1" applyFill="1" applyBorder="1" applyAlignment="1" applyProtection="1">
      <alignment horizontal="center"/>
    </xf>
    <xf numFmtId="0" fontId="2" fillId="30" borderId="12" xfId="0" applyFont="1" applyFill="1" applyBorder="1" applyAlignment="1" applyProtection="1">
      <alignment horizontal="center"/>
      <protection locked="0"/>
    </xf>
    <xf numFmtId="1" fontId="2" fillId="30" borderId="12" xfId="0" applyNumberFormat="1" applyFont="1" applyFill="1" applyBorder="1" applyAlignment="1" applyProtection="1">
      <alignment horizontal="center"/>
    </xf>
    <xf numFmtId="1" fontId="2" fillId="30" borderId="13" xfId="0" applyNumberFormat="1" applyFont="1" applyFill="1" applyBorder="1" applyAlignment="1" applyProtection="1">
      <alignment horizontal="center"/>
    </xf>
    <xf numFmtId="1" fontId="2" fillId="30" borderId="8" xfId="0" applyNumberFormat="1" applyFont="1" applyFill="1" applyBorder="1" applyAlignment="1" applyProtection="1">
      <alignment horizontal="center"/>
    </xf>
    <xf numFmtId="1" fontId="12" fillId="30" borderId="15" xfId="0" applyNumberFormat="1" applyFont="1" applyFill="1" applyBorder="1" applyAlignment="1" applyProtection="1">
      <alignment horizontal="center"/>
    </xf>
    <xf numFmtId="0" fontId="2" fillId="30" borderId="8" xfId="0" applyFont="1" applyFill="1" applyBorder="1" applyAlignment="1" applyProtection="1">
      <alignment horizontal="center"/>
    </xf>
    <xf numFmtId="0" fontId="2" fillId="30" borderId="17" xfId="0" applyFont="1" applyFill="1" applyBorder="1" applyAlignment="1" applyProtection="1">
      <alignment horizontal="center"/>
    </xf>
    <xf numFmtId="0" fontId="2" fillId="2" borderId="85" xfId="0" applyFont="1" applyFill="1" applyBorder="1" applyAlignment="1" applyProtection="1">
      <alignment horizontal="center"/>
    </xf>
    <xf numFmtId="0" fontId="2" fillId="2" borderId="86" xfId="0" applyFont="1" applyFill="1" applyBorder="1" applyAlignment="1" applyProtection="1">
      <alignment horizontal="center"/>
    </xf>
    <xf numFmtId="165" fontId="2" fillId="2" borderId="86" xfId="0" applyNumberFormat="1" applyFont="1" applyFill="1" applyBorder="1" applyAlignment="1" applyProtection="1">
      <alignment horizontal="center"/>
    </xf>
    <xf numFmtId="0" fontId="2" fillId="2" borderId="87" xfId="0" applyFont="1" applyFill="1" applyBorder="1" applyAlignment="1" applyProtection="1">
      <alignment horizontal="center"/>
    </xf>
    <xf numFmtId="0" fontId="2" fillId="11" borderId="11" xfId="0" applyFont="1" applyFill="1" applyBorder="1" applyAlignment="1" applyProtection="1">
      <alignment horizontal="center"/>
    </xf>
    <xf numFmtId="165" fontId="2" fillId="11" borderId="12" xfId="0" applyNumberFormat="1" applyFont="1" applyFill="1" applyBorder="1" applyAlignment="1" applyProtection="1">
      <alignment horizontal="center"/>
    </xf>
    <xf numFmtId="167" fontId="2" fillId="11" borderId="12" xfId="0" applyNumberFormat="1" applyFont="1" applyFill="1" applyBorder="1" applyAlignment="1" applyProtection="1">
      <alignment horizontal="center"/>
    </xf>
    <xf numFmtId="0" fontId="2" fillId="11" borderId="12" xfId="0" applyFont="1" applyFill="1" applyBorder="1" applyAlignment="1" applyProtection="1">
      <alignment horizontal="center"/>
      <protection locked="0"/>
    </xf>
    <xf numFmtId="1" fontId="2" fillId="11" borderId="12" xfId="0" applyNumberFormat="1" applyFont="1" applyFill="1" applyBorder="1" applyAlignment="1" applyProtection="1">
      <alignment horizontal="center"/>
    </xf>
    <xf numFmtId="0" fontId="2" fillId="11" borderId="13" xfId="0" applyFont="1" applyFill="1" applyBorder="1" applyAlignment="1" applyProtection="1">
      <alignment horizontal="center"/>
    </xf>
    <xf numFmtId="0" fontId="2" fillId="24" borderId="88" xfId="0" applyFont="1" applyFill="1" applyBorder="1" applyAlignment="1" applyProtection="1">
      <alignment horizontal="center"/>
    </xf>
    <xf numFmtId="165" fontId="2" fillId="24" borderId="89" xfId="0" applyNumberFormat="1" applyFont="1" applyFill="1" applyBorder="1" applyAlignment="1" applyProtection="1">
      <alignment horizontal="center"/>
    </xf>
    <xf numFmtId="0" fontId="2" fillId="33" borderId="89" xfId="0" applyFont="1" applyFill="1" applyBorder="1" applyAlignment="1" applyProtection="1">
      <alignment horizontal="center"/>
      <protection locked="0"/>
    </xf>
    <xf numFmtId="1" fontId="12" fillId="25" borderId="89" xfId="0" applyNumberFormat="1" applyFont="1" applyFill="1" applyBorder="1" applyAlignment="1" applyProtection="1">
      <alignment horizontal="center"/>
    </xf>
    <xf numFmtId="1" fontId="12" fillId="25" borderId="90" xfId="0" applyNumberFormat="1" applyFont="1" applyFill="1" applyBorder="1" applyAlignment="1" applyProtection="1">
      <alignment horizontal="center"/>
    </xf>
    <xf numFmtId="0" fontId="2" fillId="24" borderId="34" xfId="0" applyFont="1" applyFill="1" applyBorder="1" applyAlignment="1" applyProtection="1">
      <alignment horizontal="center"/>
    </xf>
    <xf numFmtId="165" fontId="2" fillId="24" borderId="33" xfId="0" applyNumberFormat="1" applyFont="1" applyFill="1" applyBorder="1" applyAlignment="1" applyProtection="1">
      <alignment horizontal="center"/>
    </xf>
    <xf numFmtId="0" fontId="2" fillId="33" borderId="33" xfId="0" applyFont="1" applyFill="1" applyBorder="1" applyAlignment="1" applyProtection="1">
      <alignment horizontal="center"/>
      <protection locked="0"/>
    </xf>
    <xf numFmtId="1" fontId="2" fillId="25" borderId="33" xfId="0" applyNumberFormat="1" applyFont="1" applyFill="1" applyBorder="1" applyAlignment="1" applyProtection="1">
      <alignment horizontal="center"/>
    </xf>
    <xf numFmtId="1" fontId="2" fillId="25" borderId="83" xfId="0" applyNumberFormat="1" applyFont="1" applyFill="1" applyBorder="1" applyAlignment="1" applyProtection="1">
      <alignment horizontal="center"/>
    </xf>
    <xf numFmtId="0" fontId="2" fillId="25" borderId="33" xfId="0" applyFont="1" applyFill="1" applyBorder="1" applyAlignment="1" applyProtection="1">
      <alignment horizontal="center"/>
    </xf>
    <xf numFmtId="165" fontId="2" fillId="34" borderId="33" xfId="0" applyNumberFormat="1" applyFont="1" applyFill="1" applyBorder="1" applyAlignment="1" applyProtection="1">
      <alignment horizontal="left"/>
      <protection locked="0"/>
    </xf>
    <xf numFmtId="0" fontId="4" fillId="35" borderId="33" xfId="0" applyFont="1" applyFill="1" applyBorder="1" applyAlignment="1" applyProtection="1">
      <alignment horizontal="center"/>
      <protection locked="0"/>
    </xf>
    <xf numFmtId="0" fontId="0" fillId="33" borderId="33" xfId="0" applyFill="1" applyBorder="1" applyProtection="1">
      <protection locked="0"/>
    </xf>
    <xf numFmtId="0" fontId="2" fillId="35" borderId="33" xfId="0" applyFont="1" applyFill="1" applyBorder="1" applyAlignment="1" applyProtection="1">
      <alignment horizontal="center"/>
      <protection locked="0"/>
    </xf>
    <xf numFmtId="0" fontId="2" fillId="24" borderId="33" xfId="0" applyFont="1" applyFill="1" applyBorder="1" applyAlignment="1" applyProtection="1">
      <alignment horizontal="center"/>
      <protection locked="0"/>
    </xf>
    <xf numFmtId="0" fontId="2" fillId="25" borderId="33" xfId="0" applyFont="1" applyFill="1" applyBorder="1" applyAlignment="1" applyProtection="1">
      <alignment horizontal="center"/>
      <protection locked="0"/>
    </xf>
    <xf numFmtId="0" fontId="4" fillId="25" borderId="33" xfId="0" applyFont="1" applyFill="1" applyBorder="1" applyAlignment="1" applyProtection="1">
      <alignment horizontal="center"/>
      <protection locked="0"/>
    </xf>
    <xf numFmtId="0" fontId="4" fillId="24" borderId="33" xfId="0" applyFont="1" applyFill="1" applyBorder="1" applyAlignment="1" applyProtection="1">
      <alignment horizontal="center"/>
      <protection locked="0"/>
    </xf>
    <xf numFmtId="0" fontId="2" fillId="24" borderId="36" xfId="0" applyFont="1" applyFill="1" applyBorder="1" applyAlignment="1" applyProtection="1">
      <alignment horizontal="center"/>
    </xf>
    <xf numFmtId="165" fontId="2" fillId="24" borderId="37" xfId="0" applyNumberFormat="1" applyFont="1" applyFill="1" applyBorder="1" applyAlignment="1" applyProtection="1">
      <alignment horizontal="center"/>
    </xf>
    <xf numFmtId="0" fontId="2" fillId="24" borderId="37" xfId="0" applyFont="1" applyFill="1" applyBorder="1" applyAlignment="1" applyProtection="1">
      <alignment horizontal="center"/>
      <protection locked="0"/>
    </xf>
    <xf numFmtId="0" fontId="2" fillId="25" borderId="37" xfId="0" applyFont="1" applyFill="1" applyBorder="1" applyAlignment="1" applyProtection="1">
      <alignment horizontal="center"/>
      <protection locked="0"/>
    </xf>
    <xf numFmtId="0" fontId="2" fillId="25" borderId="37" xfId="0" applyFont="1" applyFill="1" applyBorder="1" applyAlignment="1" applyProtection="1">
      <alignment horizontal="center"/>
    </xf>
    <xf numFmtId="1" fontId="2" fillId="25" borderId="84" xfId="0" applyNumberFormat="1" applyFont="1" applyFill="1" applyBorder="1" applyAlignment="1" applyProtection="1">
      <alignment horizontal="center"/>
    </xf>
    <xf numFmtId="0" fontId="6" fillId="2" borderId="91" xfId="0" applyFont="1" applyFill="1" applyBorder="1" applyAlignment="1" applyProtection="1">
      <alignment horizontal="left"/>
    </xf>
    <xf numFmtId="0" fontId="6" fillId="2" borderId="70" xfId="0" applyFont="1" applyFill="1" applyBorder="1" applyAlignment="1" applyProtection="1">
      <alignment horizontal="left"/>
    </xf>
    <xf numFmtId="0" fontId="12" fillId="2" borderId="70" xfId="0" applyFont="1" applyFill="1" applyBorder="1" applyAlignment="1" applyProtection="1">
      <alignment horizontal="left"/>
    </xf>
    <xf numFmtId="0" fontId="0" fillId="2" borderId="92" xfId="0" applyFill="1" applyBorder="1" applyAlignment="1" applyProtection="1">
      <alignment horizontal="center"/>
    </xf>
    <xf numFmtId="0" fontId="1" fillId="2" borderId="93" xfId="0" applyFont="1" applyFill="1" applyBorder="1" applyAlignment="1" applyProtection="1">
      <alignment horizontal="left"/>
    </xf>
    <xf numFmtId="0" fontId="1" fillId="2" borderId="94" xfId="0" applyFont="1" applyFill="1" applyBorder="1" applyAlignment="1" applyProtection="1">
      <alignment horizontal="left"/>
    </xf>
    <xf numFmtId="0" fontId="1" fillId="2" borderId="68" xfId="0" applyFont="1" applyFill="1" applyBorder="1" applyAlignment="1" applyProtection="1">
      <alignment horizontal="left"/>
    </xf>
    <xf numFmtId="0" fontId="2" fillId="2" borderId="68" xfId="0" applyFont="1" applyFill="1" applyBorder="1" applyAlignment="1" applyProtection="1">
      <alignment horizontal="center"/>
    </xf>
    <xf numFmtId="0" fontId="2" fillId="2" borderId="69" xfId="0" applyFont="1" applyFill="1" applyBorder="1" applyAlignment="1" applyProtection="1">
      <alignment horizontal="center"/>
    </xf>
    <xf numFmtId="0" fontId="2" fillId="2" borderId="77" xfId="0" applyFont="1" applyFill="1" applyBorder="1" applyAlignment="1" applyProtection="1">
      <alignment horizontal="center"/>
    </xf>
    <xf numFmtId="0" fontId="1" fillId="2" borderId="61" xfId="0" applyFont="1" applyFill="1" applyBorder="1" applyAlignment="1" applyProtection="1">
      <alignment horizontal="left"/>
    </xf>
    <xf numFmtId="0" fontId="1" fillId="2" borderId="95" xfId="0" applyFont="1" applyFill="1" applyBorder="1" applyAlignment="1" applyProtection="1">
      <alignment horizontal="left"/>
    </xf>
    <xf numFmtId="0" fontId="1" fillId="2" borderId="95" xfId="0" applyFont="1" applyFill="1" applyBorder="1" applyAlignment="1" applyProtection="1">
      <alignment horizontal="center"/>
    </xf>
    <xf numFmtId="0" fontId="2" fillId="2" borderId="96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left"/>
    </xf>
    <xf numFmtId="165" fontId="2" fillId="3" borderId="12" xfId="0" applyNumberFormat="1" applyFont="1" applyFill="1" applyBorder="1" applyAlignment="1" applyProtection="1">
      <alignment horizontal="left"/>
    </xf>
    <xf numFmtId="166" fontId="2" fillId="3" borderId="12" xfId="0" applyNumberFormat="1" applyFont="1" applyFill="1" applyBorder="1" applyAlignment="1" applyProtection="1">
      <alignment horizontal="left"/>
    </xf>
    <xf numFmtId="0" fontId="2" fillId="12" borderId="12" xfId="0" applyFont="1" applyFill="1" applyBorder="1" applyAlignment="1" applyProtection="1">
      <alignment horizontal="center"/>
      <protection locked="0"/>
    </xf>
    <xf numFmtId="1" fontId="2" fillId="3" borderId="12" xfId="0" applyNumberFormat="1" applyFont="1" applyFill="1" applyBorder="1" applyAlignment="1" applyProtection="1">
      <alignment horizontal="left"/>
    </xf>
    <xf numFmtId="1" fontId="2" fillId="3" borderId="13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17" xfId="0" applyNumberFormat="1" applyFont="1" applyFill="1" applyBorder="1" applyAlignment="1" applyProtection="1">
      <alignment horizontal="left"/>
    </xf>
    <xf numFmtId="0" fontId="0" fillId="2" borderId="97" xfId="0" applyFill="1" applyBorder="1" applyAlignment="1" applyProtection="1">
      <alignment horizontal="center"/>
    </xf>
    <xf numFmtId="0" fontId="2" fillId="2" borderId="98" xfId="0" applyFont="1" applyFill="1" applyBorder="1" applyAlignment="1" applyProtection="1">
      <alignment horizontal="center"/>
    </xf>
    <xf numFmtId="1" fontId="12" fillId="25" borderId="99" xfId="0" applyNumberFormat="1" applyFont="1" applyFill="1" applyBorder="1" applyAlignment="1" applyProtection="1">
      <alignment horizontal="center"/>
    </xf>
    <xf numFmtId="1" fontId="2" fillId="25" borderId="99" xfId="0" applyNumberFormat="1" applyFont="1" applyFill="1" applyBorder="1" applyAlignment="1" applyProtection="1">
      <alignment horizontal="center"/>
    </xf>
    <xf numFmtId="0" fontId="2" fillId="25" borderId="99" xfId="0" applyFont="1" applyFill="1" applyBorder="1" applyAlignment="1" applyProtection="1">
      <alignment horizontal="center"/>
    </xf>
    <xf numFmtId="0" fontId="0" fillId="11" borderId="8" xfId="0" applyFill="1" applyBorder="1" applyAlignment="1" applyProtection="1">
      <alignment horizontal="right"/>
    </xf>
    <xf numFmtId="0" fontId="0" fillId="14" borderId="8" xfId="0" applyFill="1" applyBorder="1" applyAlignment="1" applyProtection="1">
      <alignment horizontal="right"/>
    </xf>
    <xf numFmtId="0" fontId="0" fillId="12" borderId="59" xfId="0" applyFill="1" applyBorder="1" applyProtection="1"/>
    <xf numFmtId="0" fontId="2" fillId="0" borderId="102" xfId="0" applyFont="1" applyBorder="1" applyAlignment="1" applyProtection="1">
      <alignment horizontal="center"/>
    </xf>
    <xf numFmtId="1" fontId="2" fillId="0" borderId="102" xfId="0" applyNumberFormat="1" applyFont="1" applyBorder="1" applyAlignment="1" applyProtection="1">
      <alignment horizontal="center"/>
    </xf>
    <xf numFmtId="0" fontId="2" fillId="0" borderId="74" xfId="0" applyFont="1" applyBorder="1" applyAlignment="1" applyProtection="1">
      <alignment horizontal="center"/>
    </xf>
    <xf numFmtId="0" fontId="4" fillId="0" borderId="74" xfId="0" applyFont="1" applyBorder="1" applyAlignment="1" applyProtection="1">
      <alignment horizontal="center"/>
    </xf>
    <xf numFmtId="0" fontId="2" fillId="0" borderId="103" xfId="0" applyFont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>
      <alignment horizontal="center"/>
    </xf>
    <xf numFmtId="1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59" xfId="0" applyFont="1" applyBorder="1" applyAlignment="1" applyProtection="1">
      <alignment horizontal="center"/>
    </xf>
    <xf numFmtId="0" fontId="2" fillId="0" borderId="53" xfId="0" applyFont="1" applyBorder="1" applyAlignment="1" applyProtection="1">
      <alignment horizontal="center"/>
    </xf>
    <xf numFmtId="2" fontId="0" fillId="12" borderId="8" xfId="0" applyNumberFormat="1" applyFill="1" applyBorder="1" applyAlignment="1" applyProtection="1">
      <alignment horizontal="right"/>
    </xf>
    <xf numFmtId="2" fontId="0" fillId="22" borderId="8" xfId="0" applyNumberFormat="1" applyFill="1" applyBorder="1" applyAlignment="1" applyProtection="1">
      <alignment horizontal="right"/>
    </xf>
    <xf numFmtId="2" fontId="0" fillId="9" borderId="8" xfId="0" applyNumberFormat="1" applyFill="1" applyBorder="1" applyAlignment="1" applyProtection="1">
      <alignment horizontal="right"/>
    </xf>
    <xf numFmtId="1" fontId="0" fillId="29" borderId="9" xfId="0" applyNumberFormat="1" applyFill="1" applyBorder="1" applyProtection="1"/>
    <xf numFmtId="0" fontId="0" fillId="0" borderId="8" xfId="0" applyBorder="1" applyProtection="1"/>
    <xf numFmtId="2" fontId="0" fillId="29" borderId="8" xfId="0" applyNumberFormat="1" applyFill="1" applyBorder="1" applyAlignment="1" applyProtection="1">
      <alignment horizontal="right"/>
    </xf>
    <xf numFmtId="0" fontId="2" fillId="3" borderId="107" xfId="0" applyFont="1" applyFill="1" applyBorder="1" applyAlignment="1" applyProtection="1">
      <alignment horizontal="center" vertical="center"/>
    </xf>
    <xf numFmtId="165" fontId="16" fillId="12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108" xfId="0" applyFont="1" applyFill="1" applyBorder="1" applyAlignment="1" applyProtection="1">
      <alignment horizontal="center" vertical="center"/>
    </xf>
    <xf numFmtId="165" fontId="2" fillId="3" borderId="109" xfId="0" applyNumberFormat="1" applyFont="1" applyFill="1" applyBorder="1" applyAlignment="1" applyProtection="1">
      <alignment horizontal="center" vertical="center"/>
      <protection locked="0"/>
    </xf>
    <xf numFmtId="166" fontId="2" fillId="3" borderId="110" xfId="0" applyNumberFormat="1" applyFont="1" applyFill="1" applyBorder="1" applyAlignment="1" applyProtection="1">
      <alignment horizontal="center" vertical="center"/>
    </xf>
    <xf numFmtId="1" fontId="2" fillId="3" borderId="111" xfId="0" applyNumberFormat="1" applyFont="1" applyFill="1" applyBorder="1" applyAlignment="1" applyProtection="1">
      <alignment horizontal="center" vertical="center"/>
    </xf>
    <xf numFmtId="166" fontId="2" fillId="36" borderId="112" xfId="0" applyNumberFormat="1" applyFont="1" applyFill="1" applyBorder="1" applyAlignment="1" applyProtection="1">
      <alignment horizontal="center" vertical="center"/>
    </xf>
    <xf numFmtId="0" fontId="2" fillId="20" borderId="16" xfId="0" applyFont="1" applyFill="1" applyBorder="1" applyAlignment="1" applyProtection="1">
      <alignment horizontal="center" vertical="center"/>
    </xf>
    <xf numFmtId="166" fontId="2" fillId="20" borderId="32" xfId="0" applyNumberFormat="1" applyFont="1" applyFill="1" applyBorder="1" applyAlignment="1" applyProtection="1">
      <alignment horizontal="center" vertical="center"/>
    </xf>
    <xf numFmtId="165" fontId="2" fillId="16" borderId="113" xfId="0" applyNumberFormat="1" applyFont="1" applyFill="1" applyBorder="1" applyAlignment="1" applyProtection="1">
      <alignment horizontal="center" vertical="center"/>
      <protection locked="0"/>
    </xf>
    <xf numFmtId="1" fontId="2" fillId="15" borderId="114" xfId="0" applyNumberFormat="1" applyFont="1" applyFill="1" applyBorder="1" applyAlignment="1" applyProtection="1">
      <alignment horizontal="center" vertical="center"/>
    </xf>
    <xf numFmtId="1" fontId="2" fillId="15" borderId="81" xfId="0" applyNumberFormat="1" applyFont="1" applyFill="1" applyBorder="1" applyAlignment="1" applyProtection="1">
      <alignment horizontal="center" vertical="center"/>
    </xf>
    <xf numFmtId="166" fontId="2" fillId="15" borderId="18" xfId="0" applyNumberFormat="1" applyFont="1" applyFill="1" applyBorder="1" applyAlignment="1" applyProtection="1">
      <alignment horizontal="center" vertical="center"/>
    </xf>
    <xf numFmtId="1" fontId="2" fillId="15" borderId="80" xfId="0" applyNumberFormat="1" applyFont="1" applyFill="1" applyBorder="1" applyAlignment="1" applyProtection="1">
      <alignment horizontal="center" vertical="center"/>
    </xf>
    <xf numFmtId="1" fontId="2" fillId="13" borderId="100" xfId="0" applyNumberFormat="1" applyFont="1" applyFill="1" applyBorder="1" applyAlignment="1" applyProtection="1">
      <alignment horizontal="center" vertical="center"/>
    </xf>
    <xf numFmtId="1" fontId="2" fillId="13" borderId="15" xfId="0" applyNumberFormat="1" applyFont="1" applyFill="1" applyBorder="1" applyAlignment="1" applyProtection="1">
      <alignment horizontal="center" vertical="center"/>
    </xf>
    <xf numFmtId="0" fontId="2" fillId="13" borderId="16" xfId="0" applyFont="1" applyFill="1" applyBorder="1" applyAlignment="1" applyProtection="1">
      <alignment horizontal="center" vertical="center"/>
    </xf>
    <xf numFmtId="166" fontId="2" fillId="13" borderId="32" xfId="0" applyNumberFormat="1" applyFont="1" applyFill="1" applyBorder="1" applyAlignment="1" applyProtection="1">
      <alignment horizontal="center" vertical="center"/>
    </xf>
    <xf numFmtId="1" fontId="2" fillId="13" borderId="18" xfId="0" applyNumberFormat="1" applyFont="1" applyFill="1" applyBorder="1" applyAlignment="1" applyProtection="1">
      <alignment horizontal="center" vertical="center"/>
    </xf>
    <xf numFmtId="2" fontId="0" fillId="19" borderId="8" xfId="0" applyNumberFormat="1" applyFill="1" applyBorder="1" applyAlignment="1" applyProtection="1">
      <alignment horizontal="right"/>
    </xf>
    <xf numFmtId="0" fontId="2" fillId="16" borderId="8" xfId="0" applyNumberFormat="1" applyFont="1" applyFill="1" applyBorder="1" applyAlignment="1" applyProtection="1">
      <alignment horizontal="center" vertical="center"/>
      <protection locked="0"/>
    </xf>
    <xf numFmtId="0" fontId="2" fillId="15" borderId="8" xfId="0" applyNumberFormat="1" applyFont="1" applyFill="1" applyBorder="1" applyAlignment="1" applyProtection="1">
      <alignment horizontal="center" vertical="center"/>
      <protection locked="0"/>
    </xf>
    <xf numFmtId="0" fontId="2" fillId="9" borderId="8" xfId="0" applyNumberFormat="1" applyFont="1" applyFill="1" applyBorder="1" applyAlignment="1" applyProtection="1">
      <alignment horizontal="center" vertical="center"/>
      <protection locked="0"/>
    </xf>
    <xf numFmtId="0" fontId="2" fillId="15" borderId="17" xfId="0" applyNumberFormat="1" applyFont="1" applyFill="1" applyBorder="1" applyAlignment="1" applyProtection="1">
      <alignment horizontal="center" vertical="center"/>
      <protection locked="0"/>
    </xf>
    <xf numFmtId="0" fontId="3" fillId="21" borderId="8" xfId="0" applyNumberFormat="1" applyFont="1" applyFill="1" applyBorder="1" applyAlignment="1" applyProtection="1">
      <alignment horizontal="center" vertical="center"/>
      <protection locked="0"/>
    </xf>
    <xf numFmtId="0" fontId="3" fillId="20" borderId="8" xfId="0" applyNumberFormat="1" applyFont="1" applyFill="1" applyBorder="1" applyAlignment="1" applyProtection="1">
      <alignment horizontal="center" vertical="center"/>
      <protection locked="0"/>
    </xf>
    <xf numFmtId="0" fontId="3" fillId="22" borderId="8" xfId="0" applyNumberFormat="1" applyFont="1" applyFill="1" applyBorder="1" applyAlignment="1" applyProtection="1">
      <alignment horizontal="center" vertical="center"/>
      <protection locked="0"/>
    </xf>
    <xf numFmtId="0" fontId="3" fillId="20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33" xfId="0" applyNumberFormat="1" applyFont="1" applyFill="1" applyBorder="1" applyAlignment="1" applyProtection="1">
      <alignment horizontal="center" vertical="center"/>
      <protection locked="0"/>
    </xf>
    <xf numFmtId="0" fontId="2" fillId="3" borderId="37" xfId="0" applyNumberFormat="1" applyFont="1" applyFill="1" applyBorder="1" applyAlignment="1" applyProtection="1">
      <alignment horizontal="center" vertical="center"/>
      <protection locked="0"/>
    </xf>
    <xf numFmtId="0" fontId="2" fillId="18" borderId="8" xfId="0" applyNumberFormat="1" applyFont="1" applyFill="1" applyBorder="1" applyAlignment="1" applyProtection="1">
      <alignment horizontal="center" vertical="center"/>
      <protection locked="0"/>
    </xf>
    <xf numFmtId="0" fontId="2" fillId="17" borderId="8" xfId="0" applyNumberFormat="1" applyFont="1" applyFill="1" applyBorder="1" applyAlignment="1" applyProtection="1">
      <alignment horizontal="center" vertical="center"/>
      <protection locked="0"/>
    </xf>
    <xf numFmtId="0" fontId="2" fillId="19" borderId="8" xfId="0" applyNumberFormat="1" applyFont="1" applyFill="1" applyBorder="1" applyAlignment="1" applyProtection="1">
      <alignment horizontal="center" vertical="center"/>
      <protection locked="0"/>
    </xf>
    <xf numFmtId="0" fontId="4" fillId="17" borderId="8" xfId="0" applyNumberFormat="1" applyFont="1" applyFill="1" applyBorder="1" applyAlignment="1" applyProtection="1">
      <alignment horizontal="center" vertical="center"/>
      <protection locked="0"/>
    </xf>
    <xf numFmtId="0" fontId="2" fillId="17" borderId="17" xfId="0" applyNumberFormat="1" applyFont="1" applyFill="1" applyBorder="1" applyAlignment="1" applyProtection="1">
      <alignment horizontal="center" vertical="center"/>
      <protection locked="0"/>
    </xf>
    <xf numFmtId="0" fontId="2" fillId="37" borderId="8" xfId="0" applyNumberFormat="1" applyFont="1" applyFill="1" applyBorder="1" applyAlignment="1" applyProtection="1">
      <alignment horizontal="center" vertical="center"/>
      <protection locked="0"/>
    </xf>
    <xf numFmtId="0" fontId="2" fillId="37" borderId="17" xfId="0" applyNumberFormat="1" applyFont="1" applyFill="1" applyBorder="1" applyAlignment="1" applyProtection="1">
      <alignment horizontal="center" vertical="center"/>
      <protection locked="0"/>
    </xf>
    <xf numFmtId="0" fontId="2" fillId="38" borderId="8" xfId="0" applyNumberFormat="1" applyFont="1" applyFill="1" applyBorder="1" applyAlignment="1" applyProtection="1">
      <alignment horizontal="center" vertical="center"/>
      <protection locked="0"/>
    </xf>
    <xf numFmtId="0" fontId="2" fillId="38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74" xfId="0" applyNumberFormat="1" applyFont="1" applyBorder="1" applyAlignment="1" applyProtection="1">
      <alignment horizontal="center"/>
    </xf>
    <xf numFmtId="0" fontId="2" fillId="0" borderId="103" xfId="0" applyNumberFormat="1" applyFont="1" applyBorder="1" applyAlignment="1" applyProtection="1">
      <alignment horizontal="center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0" fillId="9" borderId="8" xfId="0" applyFill="1" applyBorder="1" applyAlignment="1" applyProtection="1">
      <alignment horizontal="center"/>
    </xf>
    <xf numFmtId="0" fontId="0" fillId="11" borderId="9" xfId="0" applyFill="1" applyBorder="1" applyAlignment="1" applyProtection="1"/>
    <xf numFmtId="0" fontId="0" fillId="11" borderId="59" xfId="0" applyFill="1" applyBorder="1" applyAlignment="1"/>
    <xf numFmtId="0" fontId="0" fillId="11" borderId="10" xfId="0" applyFill="1" applyBorder="1" applyAlignment="1"/>
    <xf numFmtId="0" fontId="0" fillId="14" borderId="9" xfId="0" applyFill="1" applyBorder="1" applyAlignment="1" applyProtection="1"/>
    <xf numFmtId="0" fontId="0" fillId="14" borderId="59" xfId="0" applyFill="1" applyBorder="1" applyAlignment="1"/>
    <xf numFmtId="0" fontId="0" fillId="14" borderId="10" xfId="0" applyFill="1" applyBorder="1" applyAlignment="1"/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19" borderId="8" xfId="0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12" borderId="8" xfId="0" applyFill="1" applyBorder="1" applyAlignment="1" applyProtection="1">
      <alignment horizontal="center"/>
    </xf>
    <xf numFmtId="0" fontId="0" fillId="11" borderId="59" xfId="0" applyFill="1" applyBorder="1" applyAlignment="1" applyProtection="1"/>
    <xf numFmtId="0" fontId="0" fillId="11" borderId="10" xfId="0" applyFill="1" applyBorder="1" applyAlignment="1" applyProtection="1"/>
    <xf numFmtId="0" fontId="0" fillId="14" borderId="59" xfId="0" applyFill="1" applyBorder="1" applyAlignment="1" applyProtection="1"/>
    <xf numFmtId="0" fontId="0" fillId="14" borderId="10" xfId="0" applyFill="1" applyBorder="1" applyAlignment="1" applyProtection="1"/>
    <xf numFmtId="0" fontId="12" fillId="0" borderId="101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11" fillId="0" borderId="20" xfId="0" applyFont="1" applyBorder="1" applyAlignment="1" applyProtection="1">
      <alignment horizontal="left"/>
      <protection locked="0"/>
    </xf>
    <xf numFmtId="0" fontId="12" fillId="0" borderId="105" xfId="0" applyFont="1" applyBorder="1" applyAlignment="1" applyProtection="1">
      <alignment horizontal="center"/>
    </xf>
    <xf numFmtId="0" fontId="12" fillId="0" borderId="106" xfId="0" applyFont="1" applyBorder="1" applyAlignment="1">
      <alignment horizontal="center"/>
    </xf>
    <xf numFmtId="0" fontId="16" fillId="0" borderId="101" xfId="0" applyFont="1" applyBorder="1" applyAlignment="1" applyProtection="1">
      <alignment horizontal="center" vertical="center"/>
      <protection locked="0"/>
    </xf>
    <xf numFmtId="0" fontId="0" fillId="29" borderId="8" xfId="0" applyFill="1" applyBorder="1" applyAlignment="1" applyProtection="1">
      <alignment horizontal="center"/>
    </xf>
    <xf numFmtId="0" fontId="0" fillId="29" borderId="62" xfId="0" applyFill="1" applyBorder="1" applyAlignment="1" applyProtection="1">
      <alignment horizontal="center"/>
    </xf>
    <xf numFmtId="0" fontId="0" fillId="0" borderId="104" xfId="0" applyBorder="1" applyAlignment="1" applyProtection="1">
      <alignment horizontal="center" wrapText="1"/>
    </xf>
    <xf numFmtId="0" fontId="0" fillId="0" borderId="76" xfId="0" applyBorder="1" applyAlignment="1">
      <alignment horizontal="center" wrapText="1"/>
    </xf>
    <xf numFmtId="0" fontId="0" fillId="11" borderId="23" xfId="0" applyFill="1" applyBorder="1" applyAlignment="1" applyProtection="1">
      <alignment horizontal="center"/>
    </xf>
    <xf numFmtId="0" fontId="0" fillId="11" borderId="24" xfId="0" applyFill="1" applyBorder="1" applyAlignment="1" applyProtection="1">
      <alignment horizontal="center"/>
    </xf>
    <xf numFmtId="0" fontId="0" fillId="11" borderId="25" xfId="0" applyFill="1" applyBorder="1" applyAlignment="1" applyProtection="1">
      <alignment horizontal="center"/>
    </xf>
    <xf numFmtId="0" fontId="0" fillId="9" borderId="55" xfId="0" applyFill="1" applyBorder="1" applyAlignment="1" applyProtection="1">
      <alignment horizontal="center"/>
    </xf>
    <xf numFmtId="0" fontId="0" fillId="9" borderId="56" xfId="0" applyFill="1" applyBorder="1" applyAlignment="1" applyProtection="1">
      <alignment horizontal="center"/>
    </xf>
    <xf numFmtId="0" fontId="0" fillId="9" borderId="54" xfId="0" applyFill="1" applyBorder="1" applyAlignment="1" applyProtection="1">
      <alignment horizontal="center"/>
    </xf>
    <xf numFmtId="0" fontId="0" fillId="33" borderId="11" xfId="0" applyFill="1" applyBorder="1" applyAlignment="1" applyProtection="1">
      <alignment horizontal="center"/>
    </xf>
    <xf numFmtId="0" fontId="0" fillId="33" borderId="12" xfId="0" applyFill="1" applyBorder="1" applyAlignment="1" applyProtection="1">
      <alignment horizontal="center"/>
    </xf>
    <xf numFmtId="0" fontId="0" fillId="33" borderId="13" xfId="0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12" borderId="23" xfId="0" applyFill="1" applyBorder="1" applyAlignment="1" applyProtection="1">
      <alignment horizontal="center"/>
    </xf>
    <xf numFmtId="0" fontId="0" fillId="12" borderId="24" xfId="0" applyFill="1" applyBorder="1" applyAlignment="1" applyProtection="1">
      <alignment horizontal="center"/>
    </xf>
    <xf numFmtId="0" fontId="0" fillId="12" borderId="25" xfId="0" applyFill="1" applyBorder="1" applyAlignment="1" applyProtection="1">
      <alignment horizontal="center"/>
    </xf>
    <xf numFmtId="0" fontId="0" fillId="9" borderId="23" xfId="0" applyFill="1" applyBorder="1" applyAlignment="1" applyProtection="1">
      <alignment horizontal="center"/>
    </xf>
    <xf numFmtId="0" fontId="0" fillId="9" borderId="24" xfId="0" applyFill="1" applyBorder="1" applyAlignment="1" applyProtection="1">
      <alignment horizontal="center"/>
    </xf>
    <xf numFmtId="0" fontId="0" fillId="9" borderId="25" xfId="0" applyFill="1" applyBorder="1" applyAlignment="1" applyProtection="1">
      <alignment horizontal="center"/>
    </xf>
    <xf numFmtId="0" fontId="0" fillId="33" borderId="23" xfId="0" applyFill="1" applyBorder="1" applyAlignment="1" applyProtection="1">
      <alignment horizontal="center"/>
    </xf>
    <xf numFmtId="0" fontId="0" fillId="33" borderId="24" xfId="0" applyFill="1" applyBorder="1" applyAlignment="1" applyProtection="1">
      <alignment horizontal="center"/>
    </xf>
    <xf numFmtId="0" fontId="0" fillId="33" borderId="25" xfId="0" applyFill="1" applyBorder="1" applyAlignment="1" applyProtection="1">
      <alignment horizontal="center"/>
    </xf>
    <xf numFmtId="0" fontId="0" fillId="12" borderId="28" xfId="0" applyFill="1" applyBorder="1" applyAlignment="1" applyProtection="1">
      <alignment horizontal="center"/>
    </xf>
    <xf numFmtId="0" fontId="0" fillId="12" borderId="27" xfId="0" applyFill="1" applyBorder="1" applyAlignment="1" applyProtection="1">
      <alignment horizontal="center"/>
    </xf>
    <xf numFmtId="0" fontId="0" fillId="12" borderId="29" xfId="0" applyFill="1" applyBorder="1" applyAlignment="1" applyProtection="1">
      <alignment horizontal="center"/>
    </xf>
    <xf numFmtId="0" fontId="7" fillId="0" borderId="67" xfId="0" applyFont="1" applyBorder="1" applyAlignment="1" applyProtection="1">
      <alignment horizontal="center"/>
      <protection locked="0"/>
    </xf>
    <xf numFmtId="0" fontId="7" fillId="0" borderId="68" xfId="0" applyFont="1" applyBorder="1" applyAlignment="1" applyProtection="1">
      <alignment horizontal="center"/>
      <protection locked="0"/>
    </xf>
    <xf numFmtId="0" fontId="0" fillId="0" borderId="69" xfId="0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78" xfId="0" applyBorder="1" applyAlignment="1" applyProtection="1">
      <alignment horizontal="center"/>
      <protection locked="0"/>
    </xf>
    <xf numFmtId="0" fontId="0" fillId="30" borderId="23" xfId="0" applyFill="1" applyBorder="1" applyAlignment="1" applyProtection="1">
      <alignment horizontal="center"/>
    </xf>
    <xf numFmtId="0" fontId="0" fillId="30" borderId="24" xfId="0" applyFill="1" applyBorder="1" applyAlignment="1" applyProtection="1">
      <alignment horizontal="center"/>
    </xf>
    <xf numFmtId="0" fontId="0" fillId="30" borderId="25" xfId="0" applyFill="1" applyBorder="1" applyAlignment="1" applyProtection="1">
      <alignment horizontal="center"/>
    </xf>
    <xf numFmtId="0" fontId="18" fillId="0" borderId="68" xfId="0" applyFont="1" applyBorder="1" applyAlignment="1" applyProtection="1">
      <alignment horizontal="center"/>
      <protection locked="0"/>
    </xf>
    <xf numFmtId="0" fontId="19" fillId="31" borderId="61" xfId="0" applyFont="1" applyFill="1" applyBorder="1" applyAlignment="1" applyProtection="1">
      <alignment horizontal="center" wrapText="1"/>
    </xf>
    <xf numFmtId="0" fontId="19" fillId="0" borderId="28" xfId="0" applyFont="1" applyBorder="1" applyAlignment="1" applyProtection="1">
      <alignment horizontal="center" wrapText="1"/>
    </xf>
    <xf numFmtId="0" fontId="19" fillId="0" borderId="62" xfId="0" applyFont="1" applyBorder="1" applyAlignment="1" applyProtection="1">
      <alignment wrapText="1"/>
    </xf>
    <xf numFmtId="0" fontId="19" fillId="0" borderId="27" xfId="0" applyFont="1" applyBorder="1" applyAlignment="1" applyProtection="1">
      <alignment wrapText="1"/>
    </xf>
    <xf numFmtId="0" fontId="18" fillId="0" borderId="24" xfId="0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</cellXfs>
  <cellStyles count="2">
    <cellStyle name="Normal" xfId="0" builtinId="0"/>
    <cellStyle name="Pourcentage" xfId="1" builtinId="5"/>
  </cellStyles>
  <dxfs count="1118"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numFmt numFmtId="1" formatCode="0"/>
      <protection locked="1" hidden="0"/>
    </dxf>
    <dxf>
      <fill>
        <patternFill patternType="solid">
          <bgColor theme="9" tint="0.39994506668294322"/>
        </patternFill>
      </fill>
      <border>
        <left style="thin">
          <color indexed="64"/>
        </left>
      </border>
      <protection locked="1" hidden="0"/>
    </dxf>
    <dxf>
      <fill>
        <patternFill patternType="solid">
          <bgColor theme="9" tint="0.39994506668294322"/>
        </patternFill>
      </fill>
      <border>
        <left style="thin">
          <color indexed="64"/>
        </left>
      </border>
      <protection locked="0" hidden="0"/>
    </dxf>
    <dxf>
      <fill>
        <patternFill patternType="solid">
          <bgColor theme="9" tint="0.39994506668294322"/>
        </patternFill>
      </fill>
      <border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8496B0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bgColor theme="9" tint="0.3999450666829432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bgColor theme="9" tint="0.39994506668294322"/>
        </patternFill>
      </fill>
      <border diagonalUp="0" diagonalDown="0">
        <left style="medium">
          <color theme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A5A5A5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ADB9CA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medium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  <vertical/>
        <horizontal style="thin">
          <color theme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fill>
        <patternFill patternType="solid">
          <bgColor rgb="FFFFFF00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5" formatCode="0.0"/>
      <fill>
        <patternFill patternType="solid"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6" formatCode="0.00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fill>
        <patternFill patternType="solid"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left style="thin">
          <color rgb="FF000000"/>
        </left>
        <top style="thin">
          <color rgb="FF000000"/>
        </top>
      </border>
    </dxf>
    <dxf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fill>
        <patternFill patternType="solid">
          <fgColor rgb="FFFFC000"/>
          <bgColor rgb="FFFFC000"/>
        </patternFill>
      </fill>
      <alignment horizontal="center" vertical="bottom" textRotation="0" wrapText="0" indent="0" justifyLastLine="0" shrinkToFit="0" readingOrder="0"/>
      <protection locked="1" hidden="0"/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theme="5" tint="0.39994506668294322"/>
      </font>
    </dxf>
    <dxf>
      <font>
        <color theme="8" tint="0.59996337778862885"/>
      </font>
    </dxf>
    <dxf>
      <font>
        <color theme="6" tint="0.79998168889431442"/>
      </font>
    </dxf>
    <dxf>
      <font>
        <color theme="5" tint="0.39994506668294322"/>
      </font>
    </dxf>
    <dxf>
      <font>
        <color theme="5" tint="0.39994506668294322"/>
      </font>
    </dxf>
    <dxf>
      <font>
        <color theme="0" tint="-0.24994659260841701"/>
      </font>
    </dxf>
    <dxf>
      <font>
        <color theme="6" tint="0.79998168889431442"/>
      </font>
    </dxf>
    <dxf>
      <font>
        <color theme="6" tint="0.79998168889431442"/>
      </font>
    </dxf>
    <dxf>
      <font>
        <color theme="5" tint="0.39994506668294322"/>
      </font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numFmt numFmtId="1" formatCode="0"/>
      <protection locked="1" hidden="0"/>
    </dxf>
    <dxf>
      <fill>
        <patternFill patternType="solid">
          <bgColor theme="9" tint="0.39994506668294322"/>
        </patternFill>
      </fill>
      <border>
        <left style="thin">
          <color indexed="64"/>
        </left>
      </border>
      <protection locked="1" hidden="0"/>
    </dxf>
    <dxf>
      <fill>
        <patternFill patternType="solid">
          <bgColor theme="9" tint="0.39994506668294322"/>
        </patternFill>
      </fill>
      <border>
        <left style="thin">
          <color indexed="64"/>
        </left>
      </border>
      <protection locked="0" hidden="0"/>
    </dxf>
    <dxf>
      <fill>
        <patternFill patternType="solid">
          <bgColor theme="9" tint="0.39994506668294322"/>
        </patternFill>
      </fill>
      <border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8496B0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bgColor theme="9" tint="0.3999450666829432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bgColor theme="9" tint="0.39994506668294322"/>
        </patternFill>
      </fill>
      <border diagonalUp="0" diagonalDown="0">
        <left style="medium">
          <color theme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A5A5A5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ADB9CA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medium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  <vertical/>
        <horizontal style="thin">
          <color theme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fill>
        <patternFill patternType="solid">
          <bgColor rgb="FFFFFF00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5" formatCode="0.0"/>
      <fill>
        <patternFill patternType="solid"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6" formatCode="0.00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fill>
        <patternFill patternType="solid"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left style="thin">
          <color rgb="FF000000"/>
        </left>
        <top style="thin">
          <color rgb="FF000000"/>
        </top>
      </border>
    </dxf>
    <dxf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fill>
        <patternFill patternType="solid">
          <fgColor rgb="FFFFC000"/>
          <bgColor rgb="FFFFC000"/>
        </patternFill>
      </fill>
      <alignment horizontal="center" vertical="bottom" textRotation="0" wrapText="0" indent="0" justifyLastLine="0" shrinkToFit="0" readingOrder="0"/>
      <protection locked="1" hidden="0"/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theme="5" tint="0.39994506668294322"/>
      </font>
    </dxf>
    <dxf>
      <font>
        <color theme="8" tint="0.59996337778862885"/>
      </font>
    </dxf>
    <dxf>
      <font>
        <color theme="6" tint="0.79998168889431442"/>
      </font>
    </dxf>
    <dxf>
      <font>
        <color theme="5" tint="0.39994506668294322"/>
      </font>
    </dxf>
    <dxf>
      <font>
        <color theme="5" tint="0.39994506668294322"/>
      </font>
    </dxf>
    <dxf>
      <font>
        <color theme="0" tint="-0.24994659260841701"/>
      </font>
    </dxf>
    <dxf>
      <font>
        <color theme="6" tint="0.79998168889431442"/>
      </font>
    </dxf>
    <dxf>
      <font>
        <color theme="6" tint="0.79998168889431442"/>
      </font>
    </dxf>
    <dxf>
      <font>
        <color theme="5" tint="0.39994506668294322"/>
      </font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numFmt numFmtId="1" formatCode="0"/>
      <protection locked="1" hidden="0"/>
    </dxf>
    <dxf>
      <fill>
        <patternFill patternType="solid">
          <bgColor theme="9" tint="0.39994506668294322"/>
        </patternFill>
      </fill>
      <border>
        <left style="thin">
          <color indexed="64"/>
        </left>
      </border>
      <protection locked="1" hidden="0"/>
    </dxf>
    <dxf>
      <fill>
        <patternFill patternType="solid">
          <bgColor theme="9" tint="0.39994506668294322"/>
        </patternFill>
      </fill>
      <border>
        <left style="thin">
          <color indexed="64"/>
        </left>
      </border>
      <protection locked="0" hidden="0"/>
    </dxf>
    <dxf>
      <fill>
        <patternFill patternType="solid">
          <bgColor theme="9" tint="0.39994506668294322"/>
        </patternFill>
      </fill>
      <border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8496B0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bgColor theme="9" tint="0.3999450666829432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bgColor theme="9" tint="0.39994506668294322"/>
        </patternFill>
      </fill>
      <border diagonalUp="0" diagonalDown="0">
        <left style="medium">
          <color theme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A5A5A5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ADB9CA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medium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  <vertical/>
        <horizontal style="thin">
          <color theme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fill>
        <patternFill patternType="solid">
          <bgColor rgb="FFFFFF00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5" formatCode="0.0"/>
      <fill>
        <patternFill patternType="solid"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6" formatCode="0.00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fill>
        <patternFill patternType="solid"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left style="thin">
          <color rgb="FF000000"/>
        </left>
        <top style="thin">
          <color rgb="FF000000"/>
        </top>
      </border>
    </dxf>
    <dxf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fill>
        <patternFill patternType="solid">
          <fgColor rgb="FFFFC000"/>
          <bgColor rgb="FFFFC000"/>
        </patternFill>
      </fill>
      <alignment horizontal="center" vertical="bottom" textRotation="0" wrapText="0" indent="0" justifyLastLine="0" shrinkToFit="0" readingOrder="0"/>
      <protection locked="1" hidden="0"/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theme="5" tint="0.39994506668294322"/>
      </font>
    </dxf>
    <dxf>
      <font>
        <color theme="8" tint="0.59996337778862885"/>
      </font>
    </dxf>
    <dxf>
      <font>
        <color theme="6" tint="0.79998168889431442"/>
      </font>
    </dxf>
    <dxf>
      <font>
        <color theme="5" tint="0.39994506668294322"/>
      </font>
    </dxf>
    <dxf>
      <font>
        <color theme="5" tint="0.39994506668294322"/>
      </font>
    </dxf>
    <dxf>
      <font>
        <color theme="0" tint="-0.24994659260841701"/>
      </font>
    </dxf>
    <dxf>
      <font>
        <color theme="6" tint="0.79998168889431442"/>
      </font>
    </dxf>
    <dxf>
      <font>
        <color theme="6" tint="0.79998168889431442"/>
      </font>
    </dxf>
    <dxf>
      <font>
        <color theme="5" tint="0.39994506668294322"/>
      </font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numFmt numFmtId="1" formatCode="0"/>
      <border diagonalUp="0" diagonalDown="0">
        <left style="thin">
          <color theme="1"/>
        </left>
        <right style="medium">
          <color indexed="64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1" hidden="0"/>
    </dxf>
    <dxf>
      <fill>
        <patternFill patternType="solid">
          <bgColor theme="9" tint="0.3999450666829432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1" hidden="0"/>
    </dxf>
    <dxf>
      <fill>
        <patternFill patternType="solid">
          <bgColor theme="9" tint="0.3999450666829432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ill>
        <patternFill patternType="solid">
          <bgColor theme="9" tint="0.3999450666829432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8496B0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1" hidden="0"/>
    </dxf>
    <dxf>
      <fill>
        <patternFill patternType="solid">
          <bgColor theme="9" tint="0.3999450666829432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1" hidden="0"/>
    </dxf>
    <dxf>
      <fill>
        <patternFill patternType="solid">
          <bgColor theme="9" tint="0.39994506668294322"/>
        </patternFill>
      </fill>
      <border diagonalUp="0" diagonalDown="0">
        <left style="medium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A5A5A5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ADB9CA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medium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  <vertical/>
        <horizontal style="thin">
          <color theme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1" formatCode="0"/>
      <fill>
        <patternFill patternType="solid"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165" formatCode="0.0"/>
      <fill>
        <patternFill patternType="solid"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6" formatCode="0.00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0" formatCode="General"/>
      <fill>
        <patternFill patternType="solid">
          <bgColor rgb="FFFFFF00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left style="thin">
          <color rgb="FF000000"/>
        </left>
        <top style="thin">
          <color rgb="FF000000"/>
        </top>
      </border>
    </dxf>
    <dxf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fill>
        <patternFill patternType="solid">
          <fgColor rgb="FFFFC000"/>
          <bgColor rgb="FFFFC000"/>
        </patternFill>
      </fill>
      <alignment horizontal="center" vertical="bottom" textRotation="0" wrapText="0" indent="0" justifyLastLine="0" shrinkToFit="0" readingOrder="0"/>
      <protection locked="1" hidden="0"/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theme="5" tint="0.39994506668294322"/>
      </font>
    </dxf>
    <dxf>
      <font>
        <color theme="8" tint="0.59996337778862885"/>
      </font>
    </dxf>
    <dxf>
      <font>
        <color theme="6" tint="0.79998168889431442"/>
      </font>
    </dxf>
    <dxf>
      <font>
        <color theme="5" tint="0.39994506668294322"/>
      </font>
    </dxf>
    <dxf>
      <font>
        <color theme="5" tint="0.39994506668294322"/>
      </font>
    </dxf>
    <dxf>
      <font>
        <color theme="0" tint="-0.24994659260841701"/>
      </font>
    </dxf>
    <dxf>
      <font>
        <color theme="6" tint="0.79998168889431442"/>
      </font>
    </dxf>
    <dxf>
      <font>
        <color theme="6" tint="0.79998168889431442"/>
      </font>
    </dxf>
    <dxf>
      <font>
        <color theme="5" tint="0.39994506668294322"/>
      </font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numFmt numFmtId="1" formatCode="0"/>
      <protection locked="1" hidden="0"/>
    </dxf>
    <dxf>
      <fill>
        <patternFill patternType="solid">
          <bgColor theme="9" tint="0.39994506668294322"/>
        </patternFill>
      </fill>
      <border>
        <left style="thin">
          <color indexed="64"/>
        </left>
      </border>
      <protection locked="1" hidden="0"/>
    </dxf>
    <dxf>
      <fill>
        <patternFill patternType="solid">
          <bgColor theme="9" tint="0.39994506668294322"/>
        </patternFill>
      </fill>
      <border>
        <left style="thin">
          <color indexed="64"/>
        </left>
      </border>
      <protection locked="0" hidden="0"/>
    </dxf>
    <dxf>
      <fill>
        <patternFill patternType="solid">
          <bgColor theme="9" tint="0.39994506668294322"/>
        </patternFill>
      </fill>
      <border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8496B0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bgColor theme="9" tint="0.3999450666829432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bgColor theme="9" tint="0.39994506668294322"/>
        </patternFill>
      </fill>
      <border diagonalUp="0" diagonalDown="0">
        <left style="medium">
          <color theme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A5A5A5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ADB9CA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medium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  <vertical/>
        <horizontal style="thin">
          <color theme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fill>
        <patternFill patternType="solid">
          <bgColor rgb="FFFFFF00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5" formatCode="0.0"/>
      <fill>
        <patternFill patternType="solid"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6" formatCode="0.00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fill>
        <patternFill patternType="solid"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left style="thin">
          <color rgb="FF000000"/>
        </left>
        <top style="thin">
          <color rgb="FF000000"/>
        </top>
      </border>
    </dxf>
    <dxf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fill>
        <patternFill patternType="solid">
          <fgColor rgb="FFFFC000"/>
          <bgColor rgb="FFFFC000"/>
        </patternFill>
      </fill>
      <alignment horizontal="center" vertical="bottom" textRotation="0" wrapText="0" indent="0" justifyLastLine="0" shrinkToFit="0" readingOrder="0"/>
      <protection locked="1" hidden="0"/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theme="5" tint="0.39994506668294322"/>
      </font>
    </dxf>
    <dxf>
      <font>
        <color theme="8" tint="0.59996337778862885"/>
      </font>
    </dxf>
    <dxf>
      <font>
        <color theme="6" tint="0.79998168889431442"/>
      </font>
    </dxf>
    <dxf>
      <font>
        <color theme="5" tint="0.39994506668294322"/>
      </font>
    </dxf>
    <dxf>
      <font>
        <color theme="5" tint="0.39994506668294322"/>
      </font>
    </dxf>
    <dxf>
      <font>
        <color theme="0" tint="-0.24994659260841701"/>
      </font>
    </dxf>
    <dxf>
      <font>
        <color theme="6" tint="0.79998168889431442"/>
      </font>
    </dxf>
    <dxf>
      <font>
        <color theme="6" tint="0.79998168889431442"/>
      </font>
    </dxf>
    <dxf>
      <font>
        <color theme="5" tint="0.39994506668294322"/>
      </font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numFmt numFmtId="1" formatCode="0"/>
      <protection locked="1" hidden="0"/>
    </dxf>
    <dxf>
      <fill>
        <patternFill patternType="solid">
          <bgColor theme="9" tint="0.39994506668294322"/>
        </patternFill>
      </fill>
      <border>
        <left style="thin">
          <color indexed="64"/>
        </left>
      </border>
      <protection locked="1" hidden="0"/>
    </dxf>
    <dxf>
      <fill>
        <patternFill patternType="solid">
          <bgColor theme="9" tint="0.39994506668294322"/>
        </patternFill>
      </fill>
      <border>
        <left style="thin">
          <color indexed="64"/>
        </left>
      </border>
      <protection locked="0" hidden="0"/>
    </dxf>
    <dxf>
      <fill>
        <patternFill patternType="solid">
          <bgColor theme="9" tint="0.39994506668294322"/>
        </patternFill>
      </fill>
      <border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8496B0"/>
          <bgColor theme="9" tint="0.3999450666829432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bgColor theme="9" tint="0.3999450666829432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bgColor theme="9" tint="0.39994506668294322"/>
        </patternFill>
      </fill>
      <border diagonalUp="0" diagonalDown="0">
        <left style="medium">
          <color theme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A5A5A5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ADB9CA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ill>
        <patternFill patternType="solid">
          <bgColor theme="5" tint="0.79998168889431442"/>
        </patternFill>
      </fill>
      <border diagonalUp="0" diagonalDown="0">
        <left style="medium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medium">
          <color theme="1"/>
        </right>
        <top style="thin">
          <color theme="1"/>
        </top>
        <bottom style="thin">
          <color theme="1"/>
        </bottom>
        <vertical/>
        <horizontal style="thin">
          <color theme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fill>
        <patternFill patternType="solid">
          <bgColor rgb="FFFFFF00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5" formatCode="0.0"/>
      <fill>
        <patternFill patternType="solid"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6" formatCode="0.00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numFmt numFmtId="165" formatCode="0.0"/>
      <fill>
        <patternFill patternType="solid">
          <fgColor rgb="FFFFFF00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fill>
        <patternFill patternType="solid"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left style="thin">
          <color rgb="FF000000"/>
        </left>
        <top style="thin">
          <color rgb="FF000000"/>
        </top>
      </border>
    </dxf>
    <dxf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fill>
        <patternFill patternType="solid">
          <fgColor rgb="FFFFC000"/>
          <bgColor rgb="FFFFC000"/>
        </patternFill>
      </fill>
      <alignment horizontal="center" vertical="bottom" textRotation="0" wrapText="0" indent="0" justifyLastLine="0" shrinkToFit="0" readingOrder="0"/>
      <protection locked="1" hidden="0"/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ont>
        <color theme="5" tint="0.39994506668294322"/>
      </font>
    </dxf>
    <dxf>
      <font>
        <color theme="8" tint="0.59996337778862885"/>
      </font>
    </dxf>
    <dxf>
      <font>
        <color theme="6" tint="0.79998168889431442"/>
      </font>
    </dxf>
    <dxf>
      <font>
        <color theme="5" tint="0.39994506668294322"/>
      </font>
    </dxf>
    <dxf>
      <font>
        <color theme="5" tint="0.39994506668294322"/>
      </font>
    </dxf>
    <dxf>
      <font>
        <color theme="0" tint="-0.24994659260841701"/>
      </font>
    </dxf>
    <dxf>
      <font>
        <color theme="6" tint="0.79998168889431442"/>
      </font>
    </dxf>
    <dxf>
      <font>
        <color theme="6" tint="0.79998168889431442"/>
      </font>
    </dxf>
    <dxf>
      <font>
        <color theme="5" tint="0.39994506668294322"/>
      </font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numFmt numFmtId="1" formatCode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numFmt numFmtId="166" formatCode="0.000"/>
      <fill>
        <patternFill patternType="solid">
          <fgColor rgb="FF8496B0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65" formatCode="0.0"/>
      <fill>
        <patternFill patternType="solid"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rgb="FF8496B0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" formatCode="0"/>
      <fill>
        <patternFill patternType="solid">
          <fgColor rgb="FFADB9CA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66" formatCode="0.000"/>
      <fill>
        <patternFill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5" formatCode="0.0"/>
      <fill>
        <patternFill patternType="solid"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rgb="FFADB9CA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" formatCode="0"/>
      <fill>
        <patternFill patternType="solid">
          <fgColor rgb="FFA5A5A5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numFmt numFmtId="166" formatCode="0.000"/>
      <fill>
        <patternFill patternType="solid"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outline val="0"/>
        <shadow val="0"/>
        <u val="none"/>
        <vertAlign val="baseline"/>
        <sz val="14"/>
        <name val="Arial Black"/>
        <family val="2"/>
        <scheme val="none"/>
      </font>
      <numFmt numFmtId="165" formatCode="0.0"/>
      <fill>
        <patternFill patternType="solid"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numFmt numFmtId="166" formatCode="0.000"/>
      <fill>
        <patternFill patternType="solid">
          <bgColor rgb="FFFFFF00"/>
        </patternFill>
      </fill>
      <alignment horizontal="center" vertical="center" textRotation="0" wrapText="0" indent="0" justifyLastLine="0" shrinkToFit="0" readingOrder="0"/>
      <protection locked="1" hidden="0"/>
    </dxf>
    <dxf>
      <numFmt numFmtId="165" formatCode="0.0"/>
      <fill>
        <patternFill patternType="solid"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numFmt numFmtId="0" formatCode="General"/>
      <fill>
        <patternFill patternType="solid"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rgb="FF000000"/>
        </right>
      </border>
      <protection locked="1" hidden="0"/>
    </dxf>
    <dxf>
      <font>
        <b val="0"/>
        <i val="0"/>
        <strike val="0"/>
        <outline val="0"/>
        <shadow val="0"/>
        <u val="none"/>
        <vertAlign val="baseline"/>
        <sz val="14"/>
        <name val="Arial Black"/>
        <scheme val="none"/>
      </font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4"/>
        <name val="Arial Black"/>
        <scheme val="none"/>
      </font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border outline="0">
        <left style="thin">
          <color rgb="FF000000"/>
        </left>
        <top style="thin">
          <color rgb="FF000000"/>
        </top>
      </border>
    </dxf>
    <dxf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fill>
        <patternFill patternType="solid">
          <fgColor rgb="FFFFC000"/>
          <bgColor rgb="FFFFC000"/>
        </patternFill>
      </fill>
      <alignment horizontal="center" vertical="bottom" textRotation="0" wrapText="0" indent="0" justifyLastLine="0" shrinkToFit="0" readingOrder="0"/>
      <protection locked="1" hidden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0.39994506668294322"/>
      </font>
    </dxf>
    <dxf>
      <font>
        <color theme="5" tint="0.39994506668294322"/>
      </font>
    </dxf>
    <dxf>
      <font>
        <color theme="5" tint="0.39994506668294322"/>
      </font>
    </dxf>
    <dxf>
      <font>
        <color theme="3" tint="0.59996337778862885"/>
      </font>
    </dxf>
    <dxf>
      <font>
        <color theme="6" tint="0.79998168889431442"/>
      </font>
    </dxf>
    <dxf>
      <font>
        <color theme="0" tint="-0.24994659260841701"/>
      </font>
    </dxf>
    <dxf>
      <font>
        <color theme="5" tint="0.39994506668294322"/>
      </font>
    </dxf>
    <dxf>
      <font>
        <color theme="5" tint="0.39994506668294322"/>
      </font>
    </dxf>
    <dxf>
      <font>
        <color theme="5" tint="0.39994506668294322"/>
      </font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numFmt numFmtId="1" formatCode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" formatCode="0"/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8496B0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8496B0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8496B0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8496B0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8496B0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8496B0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8496B0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8496B0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8496B0"/>
          <bgColor theme="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0" formatCode="General"/>
      <fill>
        <patternFill patternType="solid">
          <fgColor rgb="FF8496B0"/>
          <bgColor theme="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0" formatCode="General"/>
      <fill>
        <patternFill patternType="solid">
          <bgColor theme="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rgb="FF8496B0"/>
          <bgColor theme="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0" formatCode="General"/>
      <fill>
        <patternFill patternType="solid">
          <fgColor rgb="FFADB9CA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0" formatCode="General"/>
      <fill>
        <patternFill patternType="solid"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0" formatCode="General"/>
      <fill>
        <patternFill patternType="solid"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rgb="FFADB9CA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Black"/>
        <family val="2"/>
        <scheme val="none"/>
      </font>
      <numFmt numFmtId="0" formatCode="General"/>
      <fill>
        <patternFill patternType="solid">
          <fgColor rgb="FFA5A5A5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Arial Black"/>
        <family val="2"/>
        <scheme val="none"/>
      </font>
      <numFmt numFmtId="0" formatCode="General"/>
      <fill>
        <patternFill patternType="solid"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Arial Black"/>
        <family val="2"/>
        <scheme val="none"/>
      </font>
      <numFmt numFmtId="0" formatCode="General"/>
      <fill>
        <patternFill patternType="solid"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 Black"/>
        <family val="2"/>
        <scheme val="none"/>
      </font>
      <numFmt numFmtId="0" formatCode="General"/>
      <fill>
        <patternFill patternType="solid"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medium">
          <color indexed="64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1" hidden="0"/>
    </dxf>
    <dxf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1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0" hidden="0"/>
    </dxf>
    <dxf>
      <numFmt numFmtId="0" formatCode="General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1" hidden="0"/>
    </dxf>
    <dxf>
      <font>
        <b val="0"/>
        <i val="0"/>
        <strike val="0"/>
        <outline val="0"/>
        <shadow val="0"/>
        <u val="none"/>
        <vertAlign val="baseline"/>
        <sz val="14"/>
        <name val="Arial Black"/>
        <scheme val="none"/>
      </font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4"/>
        <name val="Arial Black"/>
        <scheme val="none"/>
      </font>
      <fill>
        <patternFill patternType="solid">
          <bgColor theme="5" tint="0.79998168889431442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border outline="0">
        <left style="thin">
          <color rgb="FF000000"/>
        </left>
        <top style="thin">
          <color rgb="FF000000"/>
        </top>
      </border>
    </dxf>
    <dxf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Black"/>
        <scheme val="none"/>
      </font>
      <fill>
        <patternFill patternType="solid">
          <fgColor rgb="FFFFC000"/>
          <bgColor rgb="FFFFC000"/>
        </patternFill>
      </fill>
      <alignment horizontal="center" vertical="bottom" textRotation="0" wrapText="0" indent="0" justifyLastLine="0" shrinkToFit="0" readingOrder="0"/>
      <protection locked="1" hidden="0"/>
    </dxf>
    <dxf>
      <font>
        <color rgb="FF006100"/>
      </font>
      <fill>
        <patternFill>
          <bgColor rgb="FFC6EFCE"/>
        </patternFill>
      </fill>
    </dxf>
    <dxf>
      <font>
        <color theme="5" tint="0.39994506668294322"/>
      </font>
    </dxf>
    <dxf>
      <font>
        <color theme="5" tint="0.39994506668294322"/>
      </font>
    </dxf>
    <dxf>
      <font>
        <color theme="5" tint="0.39994506668294322"/>
      </font>
    </dxf>
    <dxf>
      <font>
        <color theme="5" tint="0.39994506668294322"/>
      </font>
    </dxf>
    <dxf>
      <font>
        <color theme="3" tint="0.59996337778862885"/>
      </font>
    </dxf>
    <dxf>
      <font>
        <color theme="6" tint="0.79998168889431442"/>
      </font>
    </dxf>
    <dxf>
      <font>
        <color theme="0" tint="-0.24994659260841701"/>
      </font>
    </dxf>
    <dxf>
      <font>
        <color theme="5" tint="0.39994506668294322"/>
      </font>
    </dxf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colors>
    <mruColors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22" displayName="Tableau22" ref="A3:AB43" totalsRowShown="0" headerRowDxfId="1106" dataDxfId="1104" headerRowBorderDxfId="1105" tableBorderDxfId="1103">
  <autoFilter ref="A3:AB43" xr:uid="{00000000-0009-0000-0100-000001000000}"/>
  <sortState xmlns:xlrd2="http://schemas.microsoft.com/office/spreadsheetml/2017/richdata2" ref="A4:Q43">
    <sortCondition ref="D3:D43"/>
  </sortState>
  <tableColumns count="28">
    <tableColumn id="1" xr3:uid="{00000000-0010-0000-0000-000001000000}" name="Rider" dataDxfId="1102"/>
    <tableColumn id="2" xr3:uid="{00000000-0010-0000-0000-000002000000}" name="Horse" dataDxfId="1101"/>
    <tableColumn id="5" xr3:uid="{00000000-0010-0000-0000-000005000000}" name="Rank" dataDxfId="1100">
      <calculatedColumnFormula>IF(ISBLANK(D4),"",_xlfn.RANK.EQ(D4,D$4:D$43))</calculatedColumnFormula>
    </tableColumn>
    <tableColumn id="6" xr3:uid="{00000000-0010-0000-0000-000006000000}" name="Score" dataDxfId="1099"/>
    <tableColumn id="7" xr3:uid="{00000000-0010-0000-0000-000007000000}" name="Points" dataDxfId="1098">
      <calculatedColumnFormula>IF(C4=1,AF$34,IF(C4=2,AF$35,IF(C4=3,AF$36,IF(C4=4,AF$37,IF(C4=5,AF$38,IF(C4=6,AF$39,IF(C4=7,AF$40,IF(C4=8,AF$41,IF(C4=9,AF$42,IF(C4=10,AF$43,"0"))))))))))</calculatedColumnFormula>
    </tableColumn>
    <tableColumn id="4" xr3:uid="{5DEF4EEC-1D2C-4F5E-B941-425013D284C9}" name="Colonne2" dataDxfId="1097">
      <calculatedColumnFormula>IF(N(E4)=0," ",E4)</calculatedColumnFormula>
    </tableColumn>
    <tableColumn id="8" xr3:uid="{00000000-0010-0000-0000-000008000000}" name="Rank2" dataDxfId="1096">
      <calculatedColumnFormula>IF(ISBLANK(H4),"",_xlfn.RANK.EQ(H4,H$4:H$43))</calculatedColumnFormula>
    </tableColumn>
    <tableColumn id="9" xr3:uid="{00000000-0010-0000-0000-000009000000}" name="Score2" dataDxfId="1095"/>
    <tableColumn id="10" xr3:uid="{00000000-0010-0000-0000-00000A000000}" name="Points2" dataDxfId="1094">
      <calculatedColumnFormula>IF(G4=1,AK$34,IF(G4=2,AK$35,IF(G4=3,AK$36,IF(G4=4,AK$37,IF(G4=5,AK$38,IF(G4=6,AK$39,IF(G4=7,AK$40,IF(G4=8,AK$41,IF(G4=9,AK$42,IF(G4=10,AK$43,"0"))))))))))</calculatedColumnFormula>
    </tableColumn>
    <tableColumn id="17" xr3:uid="{10AF69ED-2B89-4AC0-A056-5F39523CBB51}" name="Points22" dataDxfId="1093">
      <calculatedColumnFormula>IF(N(I4)=0," ",I4)</calculatedColumnFormula>
    </tableColumn>
    <tableColumn id="11" xr3:uid="{00000000-0010-0000-0000-00000B000000}" name="Rank3" dataDxfId="1092">
      <calculatedColumnFormula>IF(ISBLANK(L4),"",_xlfn.RANK.EQ(L4,L$4:L$43))</calculatedColumnFormula>
    </tableColumn>
    <tableColumn id="12" xr3:uid="{00000000-0010-0000-0000-00000C000000}" name="Score3" dataDxfId="1091"/>
    <tableColumn id="13" xr3:uid="{00000000-0010-0000-0000-00000D000000}" name="Points3" dataDxfId="1090">
      <calculatedColumnFormula>IF(K4=1,AP$34,IF(K4=2,AP$35,IF(K4=3,AP$36,IF(K4=4,AP$37,IF(K4=5,AP$38,IF(K4=6,AP$39,IF(K4=7,AP$40,IF(K4=8,AP$41,IF(K4=9,AP$42,IF(K4=10,AP$43,"0"))))))))))</calculatedColumnFormula>
    </tableColumn>
    <tableColumn id="18" xr3:uid="{B5B22E96-CE81-461E-9E44-90C0CB4FA8FB}" name="Points32" dataDxfId="1089">
      <calculatedColumnFormula>IF(N(M4)=0," ",ROUND(M4,0))</calculatedColumnFormula>
    </tableColumn>
    <tableColumn id="14" xr3:uid="{00000000-0010-0000-0000-00000E000000}" name="Rank4" dataDxfId="1088">
      <calculatedColumnFormula>IF(ISBLANK(P4),"",_xlfn.RANK.EQ(P4,P$4:P$43))</calculatedColumnFormula>
    </tableColumn>
    <tableColumn id="15" xr3:uid="{00000000-0010-0000-0000-00000F000000}" name="Score4" dataDxfId="1087"/>
    <tableColumn id="16" xr3:uid="{00000000-0010-0000-0000-000010000000}" name="Points4" dataDxfId="1086">
      <calculatedColumnFormula>IF(O4=1,AU$34,IF(O4=2,AU$35,IF(O4=3,AU$36,IF(O4=4,AU$37,IF(O4=5,AU$38,IF(O4=6,AU$39,IF(O4=7,AU$40,IF(O4=8,AU$41,IF(O4=9,AU$42,IF(O4=10,AU$43,"0"))))))))))</calculatedColumnFormula>
    </tableColumn>
    <tableColumn id="19" xr3:uid="{26328D85-E591-450F-B8A9-801E54DFD561}" name="Points42" dataDxfId="1085">
      <calculatedColumnFormula>IF(N(Q4)=0," ",ROUND(Q4,0))</calculatedColumnFormula>
    </tableColumn>
    <tableColumn id="27" xr3:uid="{4659E13D-FCDE-4871-A222-AD8875812686}" name="Rank5" dataDxfId="1084">
      <calculatedColumnFormula>IF(ISBLANK(T4),"",_xlfn.RANK.EQ(T4,T$4:T$43))</calculatedColumnFormula>
    </tableColumn>
    <tableColumn id="26" xr3:uid="{E2347871-FD41-4217-8559-92DD244D1B23}" name="Score5" dataDxfId="1083"/>
    <tableColumn id="25" xr3:uid="{8BC3B016-6DCC-42C5-B56D-2FD8783AB11B}" name="Points52" dataDxfId="1082">
      <calculatedColumnFormula>IF(S4=1,AZ$34,IF(S4=2,AZ$35,IF(S4=3,AZ$36,IF(S4=4,AZ$37,IF(S4=5,AZ$38,IF(S4=6,AZ$39,IF(S4=7,AZ$40,IF(S4=8,AZ$41,IF(S4=9,AZ$42,IF(S4=10,AZ$43,"0"))))))))))</calculatedColumnFormula>
    </tableColumn>
    <tableColumn id="24" xr3:uid="{C627E6D7-2F68-470D-99D8-FCA1B0A0B0EF}" name="Points5" dataDxfId="1081">
      <calculatedColumnFormula>IF(N(U4)=0," ",ROUND(U4,0))</calculatedColumnFormula>
    </tableColumn>
    <tableColumn id="23" xr3:uid="{C520ADAB-97F2-4A6E-9714-60B91451B853}" name="Rank6" dataDxfId="1080">
      <calculatedColumnFormula>IF(ISBLANK(X4),"",_xlfn.RANK.EQ(X4,X$4:X$43))</calculatedColumnFormula>
    </tableColumn>
    <tableColumn id="22" xr3:uid="{F5E81F8B-9153-4323-870F-B9D99CC445EE}" name="Score6" dataDxfId="1079"/>
    <tableColumn id="21" xr3:uid="{F44C2E77-A5FE-4BE7-90F9-ADABE29DFA5D}" name="Points6" dataDxfId="1078">
      <calculatedColumnFormula>IF(W4=1,BE$34,IF(W4=2,BE$35,IF(W4=3,BE$36,IF(W4=4,BE$37,IF(W4=5,BE$38,IF(W4=6,BE$39,IF(W4=7,BE$40,IF(W4=8,BE$41,IF(W4=9,BE$42,IF(W4=10,BE$43,"0"))))))))))</calculatedColumnFormula>
    </tableColumn>
    <tableColumn id="20" xr3:uid="{8F4A97AA-CA81-4173-8F4E-49A8F4753D75}" name="Points62" dataDxfId="1077">
      <calculatedColumnFormula>IF(N(Y4)=0," ",ROUND(Y4,0))</calculatedColumnFormula>
    </tableColumn>
    <tableColumn id="29" xr3:uid="{F14BC21B-630A-4B59-9977-C08832A4F459}" name="Nbre de concours" dataDxfId="1076">
      <calculatedColumnFormula>COUNT(Tableau22[[#This Row],[Score]],Tableau22[[#This Row],[Score2]],Tableau22[[#This Row],[Score3]],Tableau22[[#This Row],[Score4]],Tableau22[[#This Row],[Score5]],Tableau22[[#This Row],[Score6]])</calculatedColumnFormula>
    </tableColumn>
    <tableColumn id="3" xr3:uid="{FC46CAD3-58DD-4D83-A75A-C0C3ADCB67CC}" name="TOTAL" dataDxfId="1075">
      <calculatedColumnFormula>ROUND(E4,0)+ROUND(I4,0)+ROUND(M4,0)+ROUND(Q4,0)+ROUND(U4,0)+ROUND(Y4,0)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EBD121-67BE-4D3D-A1D2-861F4E3A0E68}" name="Tableau227113" displayName="Tableau227113" ref="A3:AD43" totalsRowShown="0" headerRowDxfId="702" dataDxfId="700" headerRowBorderDxfId="701" tableBorderDxfId="699">
  <autoFilter ref="A3:AD43" xr:uid="{00000000-0009-0000-0100-00000A000000}"/>
  <sortState xmlns:xlrd2="http://schemas.microsoft.com/office/spreadsheetml/2017/richdata2" ref="A4:AC43">
    <sortCondition ref="Q3:Q43"/>
  </sortState>
  <tableColumns count="30">
    <tableColumn id="1" xr3:uid="{202903B9-260B-4527-9277-7C66397C4294}" name="Rider" dataDxfId="698"/>
    <tableColumn id="2" xr3:uid="{8A3CF9AA-07E7-47D7-98EF-06D2F1F98626}" name="Horse" dataDxfId="697"/>
    <tableColumn id="5" xr3:uid="{D9DC60EA-9EE9-460B-975C-62B5C0B3C5ED}" name="1-Rank" dataDxfId="696">
      <calculatedColumnFormula>IF(ISBLANK(F4)," ",_xlfn.RANK.EQ(E4,E$4:E$43))</calculatedColumnFormula>
    </tableColumn>
    <tableColumn id="17" xr3:uid="{F8D21192-B08A-4FD9-B434-3C542AE42193}" name="1-TT" dataDxfId="695">
      <calculatedColumnFormula>IF(ISBLANK(F4),"",(F4+(G4*1.0001)))</calculatedColumnFormula>
    </tableColumn>
    <tableColumn id="35" xr3:uid="{FB2EB1C9-F9DD-46F8-9105-4C42833BA829}" name="Colonne5" dataDxfId="694">
      <calculatedColumnFormula>IF(D4&lt;MAX(D4:D43),ROUND(D4,1),D4)</calculatedColumnFormula>
    </tableColumn>
    <tableColumn id="4" xr3:uid="{DE5335E2-AE7F-4D80-A0D8-955E58E49731}" name="1-RW" dataDxfId="693"/>
    <tableColumn id="6" xr3:uid="{578579CC-F5DC-4054-AB70-F8078A074985}" name="1-FW" dataDxfId="692"/>
    <tableColumn id="7" xr3:uid="{437B6D96-2BD5-48CC-8BC9-FFB9FC62BA64}" name="1-Points" dataDxfId="691">
      <calculatedColumnFormula>IF(C4=1,AX$40,IF(C4=2,AX$41,IF(C4=3,AX$42,IF(C4=4,AX$43,IF(C4=5,AX$44,IF(C4=6,AX$45,IF(C4=7,AX$46,IF(C4=8,AX$47,IF(C4=9,AX$48,IF(C4=10,AX$49,"0 "))))))))))</calculatedColumnFormula>
    </tableColumn>
    <tableColumn id="3" xr3:uid="{32E97D5A-C8F2-47EE-8C5B-FD43D9460977}" name="Points" dataDxfId="690">
      <calculatedColumnFormula>IF(N(H4)=0,"",ROUND(H4,0))</calculatedColumnFormula>
    </tableColumn>
    <tableColumn id="21" xr3:uid="{214457F0-37A2-4017-B414-C46EC24EBE85}" name="2-Rank" dataDxfId="689">
      <calculatedColumnFormula>IF(ISBLANK(M4)," ",_xlfn.RANK.EQ(L4,L$4:L$43))</calculatedColumnFormula>
    </tableColumn>
    <tableColumn id="20" xr3:uid="{45FBED30-02AA-49F6-8E71-E80311DB7E56}" name="2-TT" dataDxfId="688">
      <calculatedColumnFormula>IF(ISBLANK(M4),"",(M4+(N4*1.0001)))</calculatedColumnFormula>
    </tableColumn>
    <tableColumn id="33" xr3:uid="{6FC906B0-5EF6-44DA-B938-F5AB03CEF5AA}" name="Colonne3" dataDxfId="687">
      <calculatedColumnFormula>IF(K4&lt;MAX(K4:K43),ROUND(K4,1),K4)</calculatedColumnFormula>
    </tableColumn>
    <tableColumn id="19" xr3:uid="{02E46FA1-47A8-47C9-AA14-CFFDF44B3CD2}" name="2-RW" dataDxfId="686"/>
    <tableColumn id="9" xr3:uid="{1B655D18-305C-470C-AFCC-F3E8644A254F}" name="2-F W" dataDxfId="685"/>
    <tableColumn id="22" xr3:uid="{F58DFE14-8FD0-453A-ABA5-7B1AD0650D18}" name="2-Points" dataDxfId="684">
      <calculatedColumnFormula>IF(J4=1,BB$40,IF(J4=2,BB$41,IF(J4=3,BB$42,IF(J4=4,BB$43,IF(J4=5,BB$44,IF(J4=6,BB$45,IF(J4=7,BB$46,IF(J4=8,BB$47,IF(J4=9,BB$48,IF(J4=10,BB$49,"0 "))))))))))</calculatedColumnFormula>
    </tableColumn>
    <tableColumn id="32" xr3:uid="{677E3D47-17F6-4758-A32B-20C3EF94446C}" name="Points22" dataDxfId="683">
      <calculatedColumnFormula>IF(N(O4)=0,"",ROUND(O4,0))</calculatedColumnFormula>
    </tableColumn>
    <tableColumn id="10" xr3:uid="{AB765D33-DADF-4411-A2EA-70D7BFF4C8E8}" name="3-Rank" dataDxfId="682">
      <calculatedColumnFormula>IF(ISBLANK(T4)," ",_xlfn.RANK.EQ(S4,S$4:S$43))</calculatedColumnFormula>
    </tableColumn>
    <tableColumn id="11" xr3:uid="{4B9BDCA4-EB1F-45B4-8498-131A0DD415F8}" name="3-TT" dataDxfId="681">
      <calculatedColumnFormula>IF(ISBLANK(T4),"",(T4+(U4*1.0001)))</calculatedColumnFormula>
    </tableColumn>
    <tableColumn id="29" xr3:uid="{5BF789FD-5294-4217-8390-BD71070A23D2}" name="Colonne2" dataDxfId="680">
      <calculatedColumnFormula>IF(R4&lt;MAX(R4:R43),ROUND(R4,1),R4)</calculatedColumnFormula>
    </tableColumn>
    <tableColumn id="12" xr3:uid="{160A0938-31FB-4D4E-B7AF-7639014372F2}" name="3-RW" dataDxfId="679"/>
    <tableColumn id="13" xr3:uid="{F5392FFB-737A-4811-A1AF-E9E204BD9E31}" name="3-F W" dataDxfId="678"/>
    <tableColumn id="14" xr3:uid="{C71B3087-07D2-4A46-89D5-CCBB92EFFCE5}" name="3-Points" dataDxfId="677">
      <calculatedColumnFormula>IF(Q4=1,BF$40,IF(Q4=2,BF$41,IF(Q4=3,BF$42,IF(Q4=4,BF$43,IF(Q4=5,BF$44,IF(Q4=6,BF$45,IF(Q4=7,BF$46,IF(Q4=8,BF$47,IF(Q4=9,BF$48,IF(Q4=10,BF$49,"0 "))))))))))</calculatedColumnFormula>
    </tableColumn>
    <tableColumn id="30" xr3:uid="{D379B736-09AE-4580-9ECF-1D12E6576D4D}" name="Points32" dataDxfId="676">
      <calculatedColumnFormula>IF(N(V4)=0,"",ROUND(V4,0))</calculatedColumnFormula>
    </tableColumn>
    <tableColumn id="15" xr3:uid="{C8528109-CB9E-4C82-8F11-267A5AE58C40}" name="4-Rank" dataDxfId="675">
      <calculatedColumnFormula>IF(ISBLANK(AA4)," ",_xlfn.RANK.EQ(Z4,Z$4:Z$43))</calculatedColumnFormula>
    </tableColumn>
    <tableColumn id="16" xr3:uid="{3E094CAB-8CA2-491B-AA66-01457FCA57AD}" name="4-TT" dataDxfId="674">
      <calculatedColumnFormula>IF(ISBLANK(AA4),"",(AA4+(AB4*1.0001)))</calculatedColumnFormula>
    </tableColumn>
    <tableColumn id="27" xr3:uid="{F4A784D0-751D-46F3-BF91-E91ED97A30A3}" name="Colonne1" dataDxfId="673">
      <calculatedColumnFormula>IF(Y4&lt;MAX(Y4:Y43),ROUND(Y4,1),Y4)</calculatedColumnFormula>
    </tableColumn>
    <tableColumn id="8" xr3:uid="{DDE4CBDE-5B9C-4160-A125-63CDC280D564}" name="4-RW" dataDxfId="672"/>
    <tableColumn id="18" xr3:uid="{DB29685B-FD6F-48C1-B349-DFC34F45828C}" name="4-F W" dataDxfId="671"/>
    <tableColumn id="23" xr3:uid="{42594CF7-C55A-410F-973B-E227D6BCBF93}" name="4-Points" dataDxfId="670"/>
    <tableColumn id="31" xr3:uid="{E35F9E5F-B9C7-462D-8DF3-DDF385245CDD}" name="Points4" dataDxfId="669">
      <calculatedColumnFormula>IF(N(AC4)=0,"",ROUND(AC4,0))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F3808A5-DC2A-4568-A4F3-B35CC364C416}" name="Tableau449125" displayName="Tableau449125" ref="AY22:BB44" headerRowCount="0" totalsRowShown="0" headerRowDxfId="668" dataDxfId="667">
  <tableColumns count="4">
    <tableColumn id="1" xr3:uid="{C2B06455-A3A1-47A8-B599-A50CF32FDE0B}" name="Colonne1" headerRowDxfId="666" dataDxfId="665">
      <calculatedColumnFormula>IF(AV26=0,(AX10+AX11)/AV25),IF(AV26:AV27=0,(AX10+AX11+AX12))/AV25</calculatedColumnFormula>
    </tableColumn>
    <tableColumn id="2" xr3:uid="{258E6AFA-9AB7-42AF-900A-0234FB20F89F}" name="Colonne2" headerRowDxfId="664" dataDxfId="663"/>
    <tableColumn id="3" xr3:uid="{F9DCD700-9928-4697-8FC2-5C6A35F36CD7}" name="Colonne3" headerRowDxfId="662" dataDxfId="661"/>
    <tableColumn id="4" xr3:uid="{A5EEFDF4-D143-4943-AD70-52EC94FEC209}" name="Colonne4" headerRowDxfId="660" dataDxfId="659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6C79812-7A1D-4D3E-B97A-D667771512AE}" name="Tableau5810136" displayName="Tableau5810136" ref="AW3:CJ15" totalsRowCount="1" headerRowDxfId="658" dataDxfId="657" totalsRowDxfId="656">
  <autoFilter ref="AW3:CJ14" xr:uid="{00000000-0009-0000-0100-00000C000000}"/>
  <tableColumns count="40">
    <tableColumn id="1" xr3:uid="{46BDC910-2AA1-4465-B3D7-C3191F820641}" name="1" dataDxfId="655" totalsRowDxfId="654"/>
    <tableColumn id="2" xr3:uid="{63633536-A141-404B-B9AE-6CC3A5000CBD}" name="2" dataDxfId="653" totalsRowDxfId="652"/>
    <tableColumn id="3" xr3:uid="{9D60A0B7-4C2B-4315-9395-1A7B4832A922}" name="3" dataDxfId="651" totalsRowDxfId="650"/>
    <tableColumn id="4" xr3:uid="{007BB65E-14AF-40A4-AEA8-D6649011E99B}" name="4" dataDxfId="649" totalsRowDxfId="648"/>
    <tableColumn id="5" xr3:uid="{8B152C07-230E-4C9A-9816-D574159717B4}" name="5" dataDxfId="647" totalsRowDxfId="646"/>
    <tableColumn id="6" xr3:uid="{2A51B881-5E4D-4DCD-BC6A-7951F0F224AB}" name="6" dataDxfId="645" totalsRowDxfId="644"/>
    <tableColumn id="7" xr3:uid="{2857C23E-A3B4-48DB-AB4C-2EAE21C44442}" name="7" dataDxfId="643" totalsRowDxfId="642"/>
    <tableColumn id="8" xr3:uid="{2B567ADC-CDA8-4291-A055-199CAA22E5D2}" name="8" dataDxfId="641" totalsRowDxfId="640"/>
    <tableColumn id="9" xr3:uid="{C5D9108F-EDC3-49E2-B9BA-A4DE4C0C22C2}" name="9" dataDxfId="639" totalsRowDxfId="638"/>
    <tableColumn id="10" xr3:uid="{EA612AB3-BD5B-4511-9C04-3BDEFB32639F}" name="10" dataDxfId="637" totalsRowDxfId="636"/>
    <tableColumn id="11" xr3:uid="{1A3CFBB1-3C42-4656-AE10-E41BDA416D0C}" name="11" dataDxfId="635" totalsRowDxfId="634"/>
    <tableColumn id="12" xr3:uid="{D408EF52-1D82-4843-B7F1-744EEDF228BA}" name="12" dataDxfId="633" totalsRowDxfId="632"/>
    <tableColumn id="13" xr3:uid="{06BC6092-798A-47E7-B5F7-1A6608F3DC8B}" name="13" dataDxfId="631" totalsRowDxfId="630"/>
    <tableColumn id="14" xr3:uid="{814903D2-3944-4B70-BDB0-E7C152619C09}" name="14" dataDxfId="629" totalsRowDxfId="628"/>
    <tableColumn id="15" xr3:uid="{01CABEC6-31A3-442D-A45C-F1358415C87B}" name="15" dataDxfId="627" totalsRowDxfId="626"/>
    <tableColumn id="16" xr3:uid="{4AB5FC53-0A09-4820-AAC0-4E829F6A3EBC}" name="16" dataDxfId="625" totalsRowDxfId="624"/>
    <tableColumn id="17" xr3:uid="{B6E35F38-FABD-4F4A-9C85-2DC17A0E8274}" name="17" dataDxfId="623" totalsRowDxfId="622"/>
    <tableColumn id="18" xr3:uid="{6DFC07D6-B31A-4182-B099-5B886F482419}" name="18" dataDxfId="621" totalsRowDxfId="620"/>
    <tableColumn id="19" xr3:uid="{CCDF6A7F-5B91-4A57-98FA-D1BF894CAD1C}" name="19" dataDxfId="619" totalsRowDxfId="618"/>
    <tableColumn id="20" xr3:uid="{6D68D51D-9C1B-4635-B102-4E416F2A9DB0}" name="20" dataDxfId="617" totalsRowDxfId="616"/>
    <tableColumn id="21" xr3:uid="{44DCE634-8C90-488D-AA3A-A9E9CCA86F05}" name="21" dataDxfId="615" totalsRowDxfId="614"/>
    <tableColumn id="22" xr3:uid="{45870755-ED67-4077-A947-8DD6D5B4155A}" name="22" dataDxfId="613" totalsRowDxfId="612"/>
    <tableColumn id="23" xr3:uid="{6F9BCC62-22D9-4A81-96B6-2A24AEFDB1DF}" name="23" dataDxfId="611" totalsRowDxfId="610"/>
    <tableColumn id="24" xr3:uid="{44FA96A0-D87C-4FEE-BD24-F8BDED03463E}" name="24" dataDxfId="609" totalsRowDxfId="608"/>
    <tableColumn id="25" xr3:uid="{CD64F596-4AF5-4203-9AB7-DFC5C4628735}" name="25" dataDxfId="607" totalsRowDxfId="606"/>
    <tableColumn id="26" xr3:uid="{37DD9503-8497-40F5-83BA-DFB701A1B822}" name="26" dataDxfId="605" totalsRowDxfId="604">
      <calculatedColumnFormula>SUM(BV3-2)</calculatedColumnFormula>
    </tableColumn>
    <tableColumn id="27" xr3:uid="{E6717FC1-2965-4551-94C3-B994EA40D2D4}" name="27" dataDxfId="603" totalsRowDxfId="602">
      <calculatedColumnFormula>SUM(BW3-2)</calculatedColumnFormula>
    </tableColumn>
    <tableColumn id="28" xr3:uid="{D4A6839C-9844-4152-8DE4-E7858BBA0247}" name="28" dataDxfId="601" totalsRowDxfId="600">
      <calculatedColumnFormula>SUM(BX3-2)</calculatedColumnFormula>
    </tableColumn>
    <tableColumn id="29" xr3:uid="{9A869738-DE62-4EA6-88FF-3AE44ABF0C65}" name="29" dataDxfId="599" totalsRowDxfId="598">
      <calculatedColumnFormula>SUM(BY3-2)</calculatedColumnFormula>
    </tableColumn>
    <tableColumn id="30" xr3:uid="{9D659B9C-B54E-42E7-813C-62B4439E0ACD}" name="30" dataDxfId="597" totalsRowDxfId="596">
      <calculatedColumnFormula>SUM(BZ3-2)</calculatedColumnFormula>
    </tableColumn>
    <tableColumn id="31" xr3:uid="{A42560A1-6672-48D7-882B-F821EDE90A3D}" name="31" dataDxfId="595" totalsRowDxfId="594"/>
    <tableColumn id="32" xr3:uid="{1A480C26-DF20-49CA-B4D1-0B2F99C8E813}" name="32" dataDxfId="593" totalsRowDxfId="592"/>
    <tableColumn id="33" xr3:uid="{6E63F231-4478-4657-8C4B-9E4243D8E133}" name="33" dataDxfId="591" totalsRowDxfId="590"/>
    <tableColumn id="34" xr3:uid="{470996B9-1C1E-4339-A17D-58035EEFE5D1}" name="34" dataDxfId="589" totalsRowDxfId="588"/>
    <tableColumn id="35" xr3:uid="{8B938334-DCE6-4AA7-BE1E-4CA27D6A3295}" name="35" dataDxfId="587" totalsRowDxfId="586"/>
    <tableColumn id="36" xr3:uid="{56F905A0-3931-4F33-8263-6F3CBC49C60A}" name="36" dataDxfId="585" totalsRowDxfId="584"/>
    <tableColumn id="37" xr3:uid="{3CB456B3-94DF-44D5-B2AF-7FEC292F2F1F}" name="37" dataDxfId="583" totalsRowDxfId="582"/>
    <tableColumn id="38" xr3:uid="{75B7E061-68A5-4A91-8D36-741D9E815C74}" name="38" dataDxfId="581" totalsRowDxfId="580"/>
    <tableColumn id="39" xr3:uid="{A7DCC1BF-55D0-466E-92D3-98FAE989C575}" name="39" dataDxfId="579" totalsRowDxfId="578"/>
    <tableColumn id="40" xr3:uid="{1532C19C-7B81-4FCE-B25D-93A7929847A7}" name="40" dataDxfId="577" totalsRowDxfId="57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9BCAB01-625E-4700-9D5C-E7721B977168}" name="Tableau22711326" displayName="Tableau22711326" ref="A3:AD43" totalsRowShown="0" headerRowDxfId="558" dataDxfId="556" headerRowBorderDxfId="557" tableBorderDxfId="555">
  <autoFilter ref="A3:AD43" xr:uid="{00000000-0009-0000-0100-00000A000000}"/>
  <sortState xmlns:xlrd2="http://schemas.microsoft.com/office/spreadsheetml/2017/richdata2" ref="A4:AC43">
    <sortCondition ref="Q3:Q43"/>
  </sortState>
  <tableColumns count="30">
    <tableColumn id="1" xr3:uid="{0D5DFB86-F624-4D23-AAED-140AFFC9A662}" name="Rider" dataDxfId="554"/>
    <tableColumn id="2" xr3:uid="{4BD2390D-373D-4A16-840E-AC5A29129F73}" name="Horse" dataDxfId="553"/>
    <tableColumn id="5" xr3:uid="{5AB7FD2C-BF5A-4D53-A9A8-B698D3C705F8}" name="1-Rank" dataDxfId="552">
      <calculatedColumnFormula>IF(ISBLANK(F4)," ",_xlfn.RANK.EQ(E4,E$4:E$43))</calculatedColumnFormula>
    </tableColumn>
    <tableColumn id="17" xr3:uid="{6FA0264D-B1D7-4B90-9E31-53F48B186540}" name="1-TT" dataDxfId="551">
      <calculatedColumnFormula>IF(ISBLANK(F4),"",(F4+(G4*1.0001)))</calculatedColumnFormula>
    </tableColumn>
    <tableColumn id="35" xr3:uid="{1A36DC87-13F4-450D-A22A-9BEB7974CFB5}" name="Colonne5" dataDxfId="550">
      <calculatedColumnFormula>IF(D4&lt;MAX(D4:D43),ROUND(D4,1),D4)</calculatedColumnFormula>
    </tableColumn>
    <tableColumn id="4" xr3:uid="{2369EEB2-81F0-4D46-80FD-0C545A32D7CD}" name="1-RW" dataDxfId="549"/>
    <tableColumn id="6" xr3:uid="{96BCB6C5-9DE6-4769-AB84-6F7A2EC5B08C}" name="1-FW" dataDxfId="548"/>
    <tableColumn id="7" xr3:uid="{6BAE4BD2-B8C9-46AB-89C9-E40A37004F08}" name="1-Points" dataDxfId="547">
      <calculatedColumnFormula>IF(C4=1,AX$40,IF(C4=2,AX$41,IF(C4=3,AX$42,IF(C4=4,AX$43,IF(C4=5,AX$44,IF(C4=6,AX$45,IF(C4=7,AX$46,IF(C4=8,AX$47,IF(C4=9,AX$48,IF(C4=10,AX$49,"0 "))))))))))</calculatedColumnFormula>
    </tableColumn>
    <tableColumn id="3" xr3:uid="{60FF9C81-4CCA-46D6-8EB7-EDC0069DDF2E}" name="Points" dataDxfId="546">
      <calculatedColumnFormula>IF(N(H4)=0,"",ROUND(H4,0))</calculatedColumnFormula>
    </tableColumn>
    <tableColumn id="21" xr3:uid="{76E3A50C-63CD-4E0D-925C-133064287A0B}" name="2-Rank" dataDxfId="545">
      <calculatedColumnFormula>IF(ISBLANK(M4)," ",_xlfn.RANK.EQ(L4,L$4:L$43))</calculatedColumnFormula>
    </tableColumn>
    <tableColumn id="20" xr3:uid="{11C0ED9B-4039-4E53-9EDA-1C368F64D0E7}" name="2-TT" dataDxfId="544">
      <calculatedColumnFormula>IF(ISBLANK(M4),"",(M4+(N4*1.0001)))</calculatedColumnFormula>
    </tableColumn>
    <tableColumn id="33" xr3:uid="{493AF8E8-3ED4-4C77-BA00-A169F9EECA84}" name="Colonne3" dataDxfId="543">
      <calculatedColumnFormula>IF(K4&lt;MAX(K4:K43),ROUND(K4,1),K4)</calculatedColumnFormula>
    </tableColumn>
    <tableColumn id="19" xr3:uid="{9314C69D-16D9-4E98-ADBE-F7C1580BD3C8}" name="2-RW" dataDxfId="542"/>
    <tableColumn id="9" xr3:uid="{3906F26E-BC7D-45B5-8415-03786F77D98C}" name="2-F W" dataDxfId="541"/>
    <tableColumn id="22" xr3:uid="{0533F805-F4FF-49F9-9928-EC283C1A1DCC}" name="2-Points" dataDxfId="540">
      <calculatedColumnFormula>IF(J4=1,BB$40,IF(J4=2,BB$41,IF(J4=3,BB$42,IF(J4=4,BB$43,IF(J4=5,BB$44,IF(J4=6,BB$45,IF(J4=7,BB$46,IF(J4=8,BB$47,IF(J4=9,BB$48,IF(J4=10,BB$49,"0 "))))))))))</calculatedColumnFormula>
    </tableColumn>
    <tableColumn id="32" xr3:uid="{3FB66687-94D9-4EBC-91A1-C58AF23C5FDE}" name="Points22" dataDxfId="539">
      <calculatedColumnFormula>IF(N(O4)=0,"",ROUND(O4,0))</calculatedColumnFormula>
    </tableColumn>
    <tableColumn id="10" xr3:uid="{164772A3-1080-46B1-A15A-C45ED946B2E5}" name="3-Rank" dataDxfId="538">
      <calculatedColumnFormula>IF(ISBLANK(T4)," ",_xlfn.RANK.EQ(S4,S$4:S$43))</calculatedColumnFormula>
    </tableColumn>
    <tableColumn id="11" xr3:uid="{493105DB-BDCD-4DB6-91AF-1FE09E46B088}" name="3-TT" dataDxfId="537">
      <calculatedColumnFormula>IF(ISBLANK(T4),"",(T4+(U4*1.0001)))</calculatedColumnFormula>
    </tableColumn>
    <tableColumn id="29" xr3:uid="{69B079C8-5244-45D9-864D-CFB243F166B6}" name="Colonne2" dataDxfId="536">
      <calculatedColumnFormula>IF(R4&lt;MAX(R4:R43),ROUND(R4,1),R4)</calculatedColumnFormula>
    </tableColumn>
    <tableColumn id="12" xr3:uid="{28B4EEE0-3315-471B-AA63-A0679A2B9FB6}" name="3-RW" dataDxfId="535"/>
    <tableColumn id="13" xr3:uid="{5372A25C-A519-417E-A299-5CFF29FAFE14}" name="3-F W" dataDxfId="534"/>
    <tableColumn id="14" xr3:uid="{BB09F517-85CA-4B13-9CE9-252716CB1015}" name="3-Points" dataDxfId="533">
      <calculatedColumnFormula>IF(Q4=1,BF$40,IF(Q4=2,BF$41,IF(Q4=3,BF$42,IF(Q4=4,BF$43,IF(Q4=5,BF$44,IF(Q4=6,BF$45,IF(Q4=7,BF$46,IF(Q4=8,BF$47,IF(Q4=9,BF$48,IF(Q4=10,BF$49,"0 "))))))))))</calculatedColumnFormula>
    </tableColumn>
    <tableColumn id="30" xr3:uid="{A2094C11-4367-432C-8817-1BAE38ABA125}" name="Points32" dataDxfId="532">
      <calculatedColumnFormula>IF(N(V4)=0,"",ROUND(V4,0))</calculatedColumnFormula>
    </tableColumn>
    <tableColumn id="15" xr3:uid="{6AFC2BC5-4199-42D3-8405-42DF047AFC57}" name="4-Rank" dataDxfId="531">
      <calculatedColumnFormula>IF(ISBLANK(AA4)," ",_xlfn.RANK.EQ(Z4,Z$4:Z$43))</calculatedColumnFormula>
    </tableColumn>
    <tableColumn id="16" xr3:uid="{BD7FD8B0-3D67-495B-BF2D-F66668274D92}" name="4-TT" dataDxfId="530">
      <calculatedColumnFormula>IF(ISBLANK(AA4),"",(AA4+(AB4*1.0001)))</calculatedColumnFormula>
    </tableColumn>
    <tableColumn id="27" xr3:uid="{AC2AA48F-8E8D-4FBC-A050-DA3D9DFDD3EC}" name="Colonne1" dataDxfId="529">
      <calculatedColumnFormula>IF(Y4&lt;MAX(Y4:Y43),ROUND(Y4,1),Y4)</calculatedColumnFormula>
    </tableColumn>
    <tableColumn id="8" xr3:uid="{9FDAB3E4-6C83-43D3-B160-CCEF618393A2}" name="4-RW" dataDxfId="528"/>
    <tableColumn id="18" xr3:uid="{EB1BAD39-34D6-4EB7-8955-810C5ED1BAB2}" name="4-F W" dataDxfId="527"/>
    <tableColumn id="23" xr3:uid="{A403BC96-C16E-4893-9A88-8D8DF973DD44}" name="4-Points" dataDxfId="526"/>
    <tableColumn id="31" xr3:uid="{1477B3F0-C065-459C-87C5-5525044F7DCE}" name="Points4" dataDxfId="525">
      <calculatedColumnFormula>IF(N(AC4)=0,"",ROUND(AC4,0))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3FFF37D-8112-42D0-82BB-BCE6BBCDBDD8}" name="Tableau44912527" displayName="Tableau44912527" ref="AY22:BB44" headerRowCount="0" totalsRowShown="0" headerRowDxfId="524" dataDxfId="523">
  <tableColumns count="4">
    <tableColumn id="1" xr3:uid="{157B3454-1833-4930-B6AC-5F5CFDE16F22}" name="Colonne1" headerRowDxfId="522" dataDxfId="521">
      <calculatedColumnFormula>IF(AV26=0,(AX10+AX11)/AV25),IF(AV26:AV27=0,(AX10+AX11+AX12))/AV25</calculatedColumnFormula>
    </tableColumn>
    <tableColumn id="2" xr3:uid="{429384A0-B929-4A8D-9D8F-0AB726D0107A}" name="Colonne2" headerRowDxfId="520" dataDxfId="519"/>
    <tableColumn id="3" xr3:uid="{7C572848-CBBC-426F-9C44-E3ACB797471D}" name="Colonne3" headerRowDxfId="518" dataDxfId="517"/>
    <tableColumn id="4" xr3:uid="{A6EE1DF1-5008-4593-B482-CF9686AE2DF1}" name="Colonne4" headerRowDxfId="516" dataDxfId="515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7B2E7C2A-F53B-4EA1-AF03-02778B6905B8}" name="Tableau581013628" displayName="Tableau581013628" ref="AW3:CJ15" totalsRowCount="1" headerRowDxfId="514" dataDxfId="513" totalsRowDxfId="512">
  <autoFilter ref="AW3:CJ14" xr:uid="{00000000-0009-0000-0100-00000C000000}"/>
  <tableColumns count="40">
    <tableColumn id="1" xr3:uid="{D40055DD-0623-434E-88B7-F9F72C1C2AFC}" name="1" dataDxfId="511" totalsRowDxfId="510"/>
    <tableColumn id="2" xr3:uid="{4CE40369-723A-45F0-A385-791A729D73BC}" name="2" dataDxfId="509" totalsRowDxfId="508"/>
    <tableColumn id="3" xr3:uid="{D0680325-413C-41D9-979E-6340D6A63A9B}" name="3" dataDxfId="507" totalsRowDxfId="506"/>
    <tableColumn id="4" xr3:uid="{EFC2B422-F59B-49B4-93C2-7E87535658B5}" name="4" dataDxfId="505" totalsRowDxfId="504"/>
    <tableColumn id="5" xr3:uid="{197CCB6F-0AC4-497E-93C2-FA1AFF113162}" name="5" dataDxfId="503" totalsRowDxfId="502"/>
    <tableColumn id="6" xr3:uid="{281BAB53-8BB1-48FE-A0CB-989DF15C8DF2}" name="6" dataDxfId="501" totalsRowDxfId="500"/>
    <tableColumn id="7" xr3:uid="{31E21B89-CE41-4611-A96D-E27165253045}" name="7" dataDxfId="499" totalsRowDxfId="498"/>
    <tableColumn id="8" xr3:uid="{B159FB6A-7A38-41C9-8FCE-DE382CE5D8CC}" name="8" dataDxfId="497" totalsRowDxfId="496"/>
    <tableColumn id="9" xr3:uid="{9F93F7BD-73A7-4142-8C0D-6E85AB769539}" name="9" dataDxfId="495" totalsRowDxfId="494"/>
    <tableColumn id="10" xr3:uid="{87E9CC0D-2C48-49D2-BFC5-6E21114E5A62}" name="10" dataDxfId="493" totalsRowDxfId="492"/>
    <tableColumn id="11" xr3:uid="{E5D4EAED-0306-45CE-AB57-BB96CA976EA0}" name="11" dataDxfId="491" totalsRowDxfId="490"/>
    <tableColumn id="12" xr3:uid="{6D41DDA6-2B26-4C3A-97A4-4DA9A2C7F9D1}" name="12" dataDxfId="489" totalsRowDxfId="488"/>
    <tableColumn id="13" xr3:uid="{26A53D36-ED48-43DE-9A1B-777614CF66A6}" name="13" dataDxfId="487" totalsRowDxfId="486"/>
    <tableColumn id="14" xr3:uid="{9950E5E2-5DEF-43D5-ABAE-D2ECBE97FFF9}" name="14" dataDxfId="485" totalsRowDxfId="484"/>
    <tableColumn id="15" xr3:uid="{880F3118-2B48-45F2-9406-3006D06541E3}" name="15" dataDxfId="483" totalsRowDxfId="482"/>
    <tableColumn id="16" xr3:uid="{D3D76192-8AD0-4247-8FC0-F84B18A66069}" name="16" dataDxfId="481" totalsRowDxfId="480"/>
    <tableColumn id="17" xr3:uid="{BB1C56AF-984B-4DF4-B459-92CFAEE19BEF}" name="17" dataDxfId="479" totalsRowDxfId="478"/>
    <tableColumn id="18" xr3:uid="{706B3245-E386-4244-AE05-EC9E3651E71B}" name="18" dataDxfId="477" totalsRowDxfId="476"/>
    <tableColumn id="19" xr3:uid="{A9438CFD-4F88-488B-AF2D-09FA2CF383E1}" name="19" dataDxfId="475" totalsRowDxfId="474"/>
    <tableColumn id="20" xr3:uid="{00FBBA11-1D3B-434D-8014-096B3C687277}" name="20" dataDxfId="473" totalsRowDxfId="472"/>
    <tableColumn id="21" xr3:uid="{6E90F4BE-E98E-4401-B62E-27FFAABB967A}" name="21" dataDxfId="471" totalsRowDxfId="470"/>
    <tableColumn id="22" xr3:uid="{E13CEC11-D318-4105-AB05-2F44CF7FCEAA}" name="22" dataDxfId="469" totalsRowDxfId="468"/>
    <tableColumn id="23" xr3:uid="{73B6A475-DDAC-44B5-9005-EA51E0DF679B}" name="23" dataDxfId="467" totalsRowDxfId="466"/>
    <tableColumn id="24" xr3:uid="{D4CF3312-AA22-4FCC-8420-49D2287629AA}" name="24" dataDxfId="465" totalsRowDxfId="464"/>
    <tableColumn id="25" xr3:uid="{4575F44C-9051-456C-882B-D9A9ECB7D504}" name="25" dataDxfId="463" totalsRowDxfId="462"/>
    <tableColumn id="26" xr3:uid="{55FF8BA7-6C57-4C3A-A076-1946249CC99A}" name="26" dataDxfId="461" totalsRowDxfId="460">
      <calculatedColumnFormula>SUM(BV3-2)</calculatedColumnFormula>
    </tableColumn>
    <tableColumn id="27" xr3:uid="{E622B240-EF05-497E-A371-48C50CBDE99F}" name="27" dataDxfId="459" totalsRowDxfId="458">
      <calculatedColumnFormula>SUM(BW3-2)</calculatedColumnFormula>
    </tableColumn>
    <tableColumn id="28" xr3:uid="{8EFBE646-63E0-46C9-9E03-88AA5F401562}" name="28" dataDxfId="457" totalsRowDxfId="456">
      <calculatedColumnFormula>SUM(BX3-2)</calculatedColumnFormula>
    </tableColumn>
    <tableColumn id="29" xr3:uid="{7D79860F-D03B-4316-AD4A-7B52C30EBF54}" name="29" dataDxfId="455" totalsRowDxfId="454">
      <calculatedColumnFormula>SUM(BY3-2)</calculatedColumnFormula>
    </tableColumn>
    <tableColumn id="30" xr3:uid="{D0B6877E-2217-4FB6-ABEE-74C9F101C32B}" name="30" dataDxfId="453" totalsRowDxfId="452">
      <calculatedColumnFormula>SUM(BZ3-2)</calculatedColumnFormula>
    </tableColumn>
    <tableColumn id="31" xr3:uid="{C6222E57-584F-4288-95F2-3D008A695C4D}" name="31" dataDxfId="451" totalsRowDxfId="450"/>
    <tableColumn id="32" xr3:uid="{B3E506C6-9674-435E-8398-2A282489FDBF}" name="32" dataDxfId="449" totalsRowDxfId="448"/>
    <tableColumn id="33" xr3:uid="{36D0DA69-F88D-4528-9792-05EE4EB217C6}" name="33" dataDxfId="447" totalsRowDxfId="446"/>
    <tableColumn id="34" xr3:uid="{D96CD0CC-77FE-4205-94AF-DAB6F2DD7DEE}" name="34" dataDxfId="445" totalsRowDxfId="444"/>
    <tableColumn id="35" xr3:uid="{79B45D5B-C1EC-4036-A47F-8F82DB6ED9D9}" name="35" dataDxfId="443" totalsRowDxfId="442"/>
    <tableColumn id="36" xr3:uid="{449A16E0-86B0-4C33-AEA6-BAF10D3ABBD3}" name="36" dataDxfId="441" totalsRowDxfId="440"/>
    <tableColumn id="37" xr3:uid="{3ECFB77A-8A5C-4686-A16A-C22D47377623}" name="37" dataDxfId="439" totalsRowDxfId="438"/>
    <tableColumn id="38" xr3:uid="{18FE5F65-8DC1-4847-A127-06E5FE529D0D}" name="38" dataDxfId="437" totalsRowDxfId="436"/>
    <tableColumn id="39" xr3:uid="{2049B1A9-5259-4116-9576-44BCC3B050DB}" name="39" dataDxfId="435" totalsRowDxfId="434"/>
    <tableColumn id="40" xr3:uid="{B552276E-AE60-4DE2-883D-85C6AD2AD620}" name="40" dataDxfId="433" totalsRowDxfId="432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435AFD25-9EE8-4630-B22B-D890795F9C22}" name="Tableau2271132632" displayName="Tableau2271132632" ref="A3:AD43" totalsRowShown="0" headerRowDxfId="414" dataDxfId="412" headerRowBorderDxfId="413" tableBorderDxfId="411">
  <autoFilter ref="A3:AD43" xr:uid="{00000000-0009-0000-0100-00000A000000}"/>
  <sortState xmlns:xlrd2="http://schemas.microsoft.com/office/spreadsheetml/2017/richdata2" ref="A4:AC43">
    <sortCondition ref="Q3:Q43"/>
  </sortState>
  <tableColumns count="30">
    <tableColumn id="1" xr3:uid="{AAA271A6-18F6-4890-8A7A-D5568B102881}" name="Rider" dataDxfId="410"/>
    <tableColumn id="2" xr3:uid="{F1404B4C-BF7E-4664-8EA9-E857F095318C}" name="Horse" dataDxfId="409"/>
    <tableColumn id="5" xr3:uid="{76F8457D-F0FE-47BC-AC9B-5EC7C023EF51}" name="1-Rank" dataDxfId="408">
      <calculatedColumnFormula>IF(ISBLANK(F4)," ",_xlfn.RANK.EQ(E4,E$4:E$43))</calculatedColumnFormula>
    </tableColumn>
    <tableColumn id="17" xr3:uid="{77C34995-20EE-417E-B440-00180DCB29C5}" name="1-TT" dataDxfId="407">
      <calculatedColumnFormula>IF(ISBLANK(F4),"",(F4+(G4*1.0001)))</calculatedColumnFormula>
    </tableColumn>
    <tableColumn id="35" xr3:uid="{5CDBBC3C-3AA9-43A9-A8CD-D00AAA1BE84A}" name="Colonne5" dataDxfId="406">
      <calculatedColumnFormula>IF(D4&lt;MAX(D4:D43),ROUND(D4,1),D4)</calculatedColumnFormula>
    </tableColumn>
    <tableColumn id="4" xr3:uid="{71E7A29D-5DC3-4CD3-8C59-656886BC9487}" name="1-RW" dataDxfId="405"/>
    <tableColumn id="6" xr3:uid="{D97DF950-A8AB-4542-BFA4-2BE3D7348C25}" name="1-FW" dataDxfId="404"/>
    <tableColumn id="7" xr3:uid="{75BFF9E8-DD23-43EB-9EC1-4472412FFE48}" name="1-Points" dataDxfId="403">
      <calculatedColumnFormula>IF(C4=1,AX$40,IF(C4=2,AX$41,IF(C4=3,AX$42,IF(C4=4,AX$43,IF(C4=5,AX$44,IF(C4=6,AX$45,IF(C4=7,AX$46,IF(C4=8,AX$47,IF(C4=9,AX$48,IF(C4=10,AX$49,"0 "))))))))))</calculatedColumnFormula>
    </tableColumn>
    <tableColumn id="3" xr3:uid="{349009BA-3888-4BDA-84FB-4DCA9F43746F}" name="Points" dataDxfId="402">
      <calculatedColumnFormula>IF(N(H4)=0,"",ROUND(H4,0))</calculatedColumnFormula>
    </tableColumn>
    <tableColumn id="21" xr3:uid="{25832130-8299-44F8-9F07-4484782C463F}" name="2-Rank" dataDxfId="401">
      <calculatedColumnFormula>IF(ISBLANK(M4)," ",_xlfn.RANK.EQ(L4,L$4:L$43))</calculatedColumnFormula>
    </tableColumn>
    <tableColumn id="20" xr3:uid="{B25F0233-BCD8-45EE-8616-B687A736AAED}" name="2-TT" dataDxfId="400">
      <calculatedColumnFormula>IF(ISBLANK(M4),"",(M4+(N4*1.0001)))</calculatedColumnFormula>
    </tableColumn>
    <tableColumn id="33" xr3:uid="{E323B699-DF34-442E-A4FE-4E6CB71B8045}" name="Colonne3" dataDxfId="399">
      <calculatedColumnFormula>IF(K4&lt;MAX(K4:K43),ROUND(K4,1),K4)</calculatedColumnFormula>
    </tableColumn>
    <tableColumn id="19" xr3:uid="{A28D2096-5445-4075-A481-E0067DEB1765}" name="2-RW" dataDxfId="398"/>
    <tableColumn id="9" xr3:uid="{8DE9D936-0EAD-4BA9-A2D3-CC6D85850D5D}" name="2-F W" dataDxfId="397"/>
    <tableColumn id="22" xr3:uid="{A7B2C097-77FB-4F95-B6F7-5E3465282064}" name="2-Points" dataDxfId="396">
      <calculatedColumnFormula>IF(J4=1,BB$40,IF(J4=2,BB$41,IF(J4=3,BB$42,IF(J4=4,BB$43,IF(J4=5,BB$44,IF(J4=6,BB$45,IF(J4=7,BB$46,IF(J4=8,BB$47,IF(J4=9,BB$48,IF(J4=10,BB$49,"0 "))))))))))</calculatedColumnFormula>
    </tableColumn>
    <tableColumn id="32" xr3:uid="{5C6EF96E-68C5-4377-9673-9A4BE9EDAB9E}" name="Points22" dataDxfId="395">
      <calculatedColumnFormula>IF(N(O4)=0,"",ROUND(O4,0))</calculatedColumnFormula>
    </tableColumn>
    <tableColumn id="10" xr3:uid="{7A0AD818-DCC9-41AF-A50C-7D7B83C2C38E}" name="3-Rank" dataDxfId="394">
      <calculatedColumnFormula>IF(ISBLANK(T4)," ",_xlfn.RANK.EQ(S4,S$4:S$43))</calculatedColumnFormula>
    </tableColumn>
    <tableColumn id="11" xr3:uid="{DC62CFF6-6342-40A0-B744-AF0C83DD8B7B}" name="3-TT" dataDxfId="393">
      <calculatedColumnFormula>IF(ISBLANK(T4),"",(T4+(U4*1.0001)))</calculatedColumnFormula>
    </tableColumn>
    <tableColumn id="29" xr3:uid="{42EF2EFE-B887-4D8F-A8A4-791F21528D3A}" name="Colonne2" dataDxfId="392">
      <calculatedColumnFormula>IF(R4&lt;MAX(R4:R43),ROUND(R4,1),R4)</calculatedColumnFormula>
    </tableColumn>
    <tableColumn id="12" xr3:uid="{8E8D8D41-20E3-4C85-B9E6-A54686E3DF70}" name="3-RW" dataDxfId="391"/>
    <tableColumn id="13" xr3:uid="{171FB219-D740-4FDE-9051-E3DDD3913180}" name="3-F W" dataDxfId="390"/>
    <tableColumn id="14" xr3:uid="{08DBAD1C-0F30-431E-A337-B7F1377763C0}" name="3-Points" dataDxfId="389">
      <calculatedColumnFormula>IF(Q4=1,BF$40,IF(Q4=2,BF$41,IF(Q4=3,BF$42,IF(Q4=4,BF$43,IF(Q4=5,BF$44,IF(Q4=6,BF$45,IF(Q4=7,BF$46,IF(Q4=8,BF$47,IF(Q4=9,BF$48,IF(Q4=10,BF$49,"0 "))))))))))</calculatedColumnFormula>
    </tableColumn>
    <tableColumn id="30" xr3:uid="{EAAB6AD9-88A8-4ADE-9A07-505D8312DC64}" name="Points32" dataDxfId="388">
      <calculatedColumnFormula>IF(N(V4)=0,"",ROUND(V4,0))</calculatedColumnFormula>
    </tableColumn>
    <tableColumn id="15" xr3:uid="{F88CEDB8-1812-4834-8158-FB7E99CABFED}" name="4-Rank" dataDxfId="387">
      <calculatedColumnFormula>IF(ISBLANK(AA4)," ",_xlfn.RANK.EQ(Z4,Z$4:Z$43))</calculatedColumnFormula>
    </tableColumn>
    <tableColumn id="16" xr3:uid="{4B912137-3E3E-4477-8B29-75156B0939FC}" name="4-TT" dataDxfId="386">
      <calculatedColumnFormula>IF(ISBLANK(AA4),"",(AA4+(AB4*1.0001)))</calculatedColumnFormula>
    </tableColumn>
    <tableColumn id="27" xr3:uid="{3106B8E6-4F87-4018-BAB3-48C8D5BA8F69}" name="Colonne1" dataDxfId="385">
      <calculatedColumnFormula>IF(Y4&lt;MAX(Y4:Y43),ROUND(Y4,1),Y4)</calculatedColumnFormula>
    </tableColumn>
    <tableColumn id="8" xr3:uid="{9402E787-AE4D-4B3D-8216-FD2B46F1C0CF}" name="4-RW" dataDxfId="384"/>
    <tableColumn id="18" xr3:uid="{06EE6D8D-6825-40BC-BDB7-B960B0B0F9B3}" name="4-F W" dataDxfId="383"/>
    <tableColumn id="23" xr3:uid="{C33548A6-CF2E-45F4-86DE-DCC206877D4D}" name="4-Points" dataDxfId="382"/>
    <tableColumn id="31" xr3:uid="{041B903F-9952-4C6C-99D7-8D4FDCEFA20A}" name="Points4" dataDxfId="381">
      <calculatedColumnFormula>IF(N(AC4)=0,"",ROUND(AC4,0))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AEFD4093-735C-42CB-9EB1-BF721B5A3565}" name="Tableau4491252733" displayName="Tableau4491252733" ref="AY22:BB44" headerRowCount="0" totalsRowShown="0" headerRowDxfId="380" dataDxfId="379">
  <tableColumns count="4">
    <tableColumn id="1" xr3:uid="{49294BAA-3E66-456C-8342-E5B62C48445D}" name="Colonne1" headerRowDxfId="378" dataDxfId="377">
      <calculatedColumnFormula>IF(AV26=0,(AX10+AX11)/AV25),IF(AV26:AV27=0,(AX10+AX11+AX12))/AV25</calculatedColumnFormula>
    </tableColumn>
    <tableColumn id="2" xr3:uid="{394DCBC2-9355-4058-AA94-22F76520AFFD}" name="Colonne2" headerRowDxfId="376" dataDxfId="375"/>
    <tableColumn id="3" xr3:uid="{D237C479-3EAE-4CA7-A2E2-A493EF28D3C0}" name="Colonne3" headerRowDxfId="374" dataDxfId="373"/>
    <tableColumn id="4" xr3:uid="{74830DBF-599A-4C5A-A6EE-31817884D1C4}" name="Colonne4" headerRowDxfId="372" dataDxfId="371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5415DC96-5F52-4F5B-BAB6-748D83C99DAA}" name="Tableau58101362834" displayName="Tableau58101362834" ref="AW3:CJ15" totalsRowCount="1" headerRowDxfId="370" dataDxfId="369" totalsRowDxfId="368">
  <autoFilter ref="AW3:CJ14" xr:uid="{00000000-0009-0000-0100-00000C000000}"/>
  <tableColumns count="40">
    <tableColumn id="1" xr3:uid="{CA72E626-E249-4573-9F7F-1B900D04BE6F}" name="1" dataDxfId="367" totalsRowDxfId="366"/>
    <tableColumn id="2" xr3:uid="{2925AC9C-CA87-4F69-9F69-EAD2F0B86206}" name="2" dataDxfId="365" totalsRowDxfId="364"/>
    <tableColumn id="3" xr3:uid="{565DE107-FB91-4061-8CDD-B71C10CFE41B}" name="3" dataDxfId="363" totalsRowDxfId="362"/>
    <tableColumn id="4" xr3:uid="{472DC12B-294D-493A-AD47-679633FD425D}" name="4" dataDxfId="361" totalsRowDxfId="360"/>
    <tableColumn id="5" xr3:uid="{49988B47-140C-4777-AF46-7FA6C91A74F6}" name="5" dataDxfId="359" totalsRowDxfId="358"/>
    <tableColumn id="6" xr3:uid="{9CB3641D-2831-4FC0-B281-B90D2FBA4417}" name="6" dataDxfId="357" totalsRowDxfId="356"/>
    <tableColumn id="7" xr3:uid="{27EE03CD-1D04-4E15-9F0C-2A662D5D124A}" name="7" dataDxfId="355" totalsRowDxfId="354"/>
    <tableColumn id="8" xr3:uid="{3D2D0213-0624-4A43-BC65-A1E0C42DBE7E}" name="8" dataDxfId="353" totalsRowDxfId="352"/>
    <tableColumn id="9" xr3:uid="{24A0BD10-7736-40B4-974A-E2A0FDBF27D5}" name="9" dataDxfId="351" totalsRowDxfId="350"/>
    <tableColumn id="10" xr3:uid="{C82C86DB-F51A-44A7-9DFF-4A0EF6B86F41}" name="10" dataDxfId="349" totalsRowDxfId="348"/>
    <tableColumn id="11" xr3:uid="{A40676CF-507E-422C-A30D-9E66DCEF37E4}" name="11" dataDxfId="347" totalsRowDxfId="346"/>
    <tableColumn id="12" xr3:uid="{90826436-C32E-4934-8A4C-25DA4D4F5E34}" name="12" dataDxfId="345" totalsRowDxfId="344"/>
    <tableColumn id="13" xr3:uid="{AD20002B-3CF3-4346-A6B1-AEB32D44DE65}" name="13" dataDxfId="343" totalsRowDxfId="342"/>
    <tableColumn id="14" xr3:uid="{9E4DBC88-B771-4B45-B9FC-7F38ED028F8E}" name="14" dataDxfId="341" totalsRowDxfId="340"/>
    <tableColumn id="15" xr3:uid="{D7B6791F-23E2-44A5-8663-41558B427BB0}" name="15" dataDxfId="339" totalsRowDxfId="338"/>
    <tableColumn id="16" xr3:uid="{D5920A91-6E7B-4009-BEC3-5C7DB3FB2846}" name="16" dataDxfId="337" totalsRowDxfId="336"/>
    <tableColumn id="17" xr3:uid="{3EF1B974-ACFC-4CBC-88A4-81E99BC38419}" name="17" dataDxfId="335" totalsRowDxfId="334"/>
    <tableColumn id="18" xr3:uid="{B88FCB52-9DA1-4A40-9991-A68A6E91C879}" name="18" dataDxfId="333" totalsRowDxfId="332"/>
    <tableColumn id="19" xr3:uid="{C5AA73AF-A56B-486B-B4A0-071117D0BEEC}" name="19" dataDxfId="331" totalsRowDxfId="330"/>
    <tableColumn id="20" xr3:uid="{B517F3FA-8F63-43C8-BD24-61CC7622BBAF}" name="20" dataDxfId="329" totalsRowDxfId="328"/>
    <tableColumn id="21" xr3:uid="{E7061EB0-BBF6-47C9-8B2F-D4CA60FF2CA4}" name="21" dataDxfId="327" totalsRowDxfId="326"/>
    <tableColumn id="22" xr3:uid="{FD7DEA93-B02B-43EA-9BC7-3192C58689FF}" name="22" dataDxfId="325" totalsRowDxfId="324"/>
    <tableColumn id="23" xr3:uid="{22B552A8-BD3F-4ABB-8C9E-5703586447B8}" name="23" dataDxfId="323" totalsRowDxfId="322"/>
    <tableColumn id="24" xr3:uid="{8497B440-75AB-4A4E-9306-B485C0DC97BB}" name="24" dataDxfId="321" totalsRowDxfId="320"/>
    <tableColumn id="25" xr3:uid="{1F0972C8-7C18-43D8-85A7-4F02FAC0B780}" name="25" dataDxfId="319" totalsRowDxfId="318"/>
    <tableColumn id="26" xr3:uid="{0CCE1A2E-194D-4F7B-B5D3-53EDF481863C}" name="26" dataDxfId="317" totalsRowDxfId="316">
      <calculatedColumnFormula>SUM(BV3-2)</calculatedColumnFormula>
    </tableColumn>
    <tableColumn id="27" xr3:uid="{F543F19C-D232-483C-A206-F7596BE040FB}" name="27" dataDxfId="315" totalsRowDxfId="314">
      <calculatedColumnFormula>SUM(BW3-2)</calculatedColumnFormula>
    </tableColumn>
    <tableColumn id="28" xr3:uid="{38A9CFDF-88E5-4CF7-80F3-7B47DBFDA7B6}" name="28" dataDxfId="313" totalsRowDxfId="312">
      <calculatedColumnFormula>SUM(BX3-2)</calculatedColumnFormula>
    </tableColumn>
    <tableColumn id="29" xr3:uid="{FE63312D-0371-404D-A1E5-2B400211341E}" name="29" dataDxfId="311" totalsRowDxfId="310">
      <calculatedColumnFormula>SUM(BY3-2)</calculatedColumnFormula>
    </tableColumn>
    <tableColumn id="30" xr3:uid="{977F170E-D06E-4B05-8B8D-A4098FEDCED8}" name="30" dataDxfId="309" totalsRowDxfId="308">
      <calculatedColumnFormula>SUM(BZ3-2)</calculatedColumnFormula>
    </tableColumn>
    <tableColumn id="31" xr3:uid="{4E578481-473B-48D2-8D09-93BDEA153665}" name="31" dataDxfId="307" totalsRowDxfId="306"/>
    <tableColumn id="32" xr3:uid="{C82534AB-200F-4F38-BE8F-E78CE7F5E113}" name="32" dataDxfId="305" totalsRowDxfId="304"/>
    <tableColumn id="33" xr3:uid="{4B71A300-3FE4-4001-A00D-FD2CE8435DCB}" name="33" dataDxfId="303" totalsRowDxfId="302"/>
    <tableColumn id="34" xr3:uid="{D47E7326-7EA4-4481-98F1-BE93FD41910E}" name="34" dataDxfId="301" totalsRowDxfId="300"/>
    <tableColumn id="35" xr3:uid="{575E092F-6925-4B3F-9ACE-16F393D1A2AE}" name="35" dataDxfId="299" totalsRowDxfId="298"/>
    <tableColumn id="36" xr3:uid="{937D8BAB-DEA8-4FCC-B7C4-616C9DD50A72}" name="36" dataDxfId="297" totalsRowDxfId="296"/>
    <tableColumn id="37" xr3:uid="{9A753856-AC87-4A55-AF78-4C072F18FBB2}" name="37" dataDxfId="295" totalsRowDxfId="294"/>
    <tableColumn id="38" xr3:uid="{DE21D4E7-F652-4C1D-A707-01FB2732430C}" name="38" dataDxfId="293" totalsRowDxfId="292"/>
    <tableColumn id="39" xr3:uid="{65EE0246-B434-4266-A2EE-90C95122D0B1}" name="39" dataDxfId="291" totalsRowDxfId="290"/>
    <tableColumn id="40" xr3:uid="{9CC78F50-29A3-4716-9438-21187F855115}" name="40" dataDxfId="289" totalsRowDxfId="288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68823D3B-91F0-4574-A1C8-95FB4FF7F369}" name="Tableau227113263235" displayName="Tableau227113263235" ref="A3:AD43" totalsRowShown="0" headerRowDxfId="270" dataDxfId="268" headerRowBorderDxfId="269" tableBorderDxfId="267">
  <autoFilter ref="A3:AD43" xr:uid="{00000000-0009-0000-0100-00000A000000}"/>
  <sortState xmlns:xlrd2="http://schemas.microsoft.com/office/spreadsheetml/2017/richdata2" ref="A4:AC43">
    <sortCondition ref="Q3:Q43"/>
  </sortState>
  <tableColumns count="30">
    <tableColumn id="1" xr3:uid="{3A50803D-2012-4485-8272-1AB97EDEE5A1}" name="Rider" dataDxfId="266"/>
    <tableColumn id="2" xr3:uid="{FC0BBFEF-9287-40DD-8C54-D0B04097B912}" name="Horse" dataDxfId="265"/>
    <tableColumn id="5" xr3:uid="{81A1C8FD-B09F-45CB-9F8D-EBFE180F7F90}" name="1-Rank" dataDxfId="264">
      <calculatedColumnFormula>IF(ISBLANK(F4)," ",_xlfn.RANK.EQ(E4,E$4:E$43))</calculatedColumnFormula>
    </tableColumn>
    <tableColumn id="17" xr3:uid="{17C36A26-FAF5-4BD7-B57E-D37AFA992C0E}" name="1-TT" dataDxfId="263">
      <calculatedColumnFormula>IF(ISBLANK(F4),"",(F4+(G4*1.0001)))</calculatedColumnFormula>
    </tableColumn>
    <tableColumn id="35" xr3:uid="{27C27B4E-FA20-441B-973F-B2904EF713A5}" name="Colonne5" dataDxfId="262">
      <calculatedColumnFormula>IF(D4&lt;MAX(D4:D43),ROUND(D4,1),D4)</calculatedColumnFormula>
    </tableColumn>
    <tableColumn id="4" xr3:uid="{218450A3-D49C-4DED-A1C1-E6AF5C1D61A4}" name="1-RW" dataDxfId="261"/>
    <tableColumn id="6" xr3:uid="{5A6ED6BC-1445-4078-B143-4B82D11A3806}" name="1-FW" dataDxfId="260"/>
    <tableColumn id="7" xr3:uid="{FC9F51C3-BD68-4876-B541-5D258AA6A5C0}" name="1-Points" dataDxfId="259">
      <calculatedColumnFormula>IF(C4=1,AX$40,IF(C4=2,AX$41,IF(C4=3,AX$42,IF(C4=4,AX$43,IF(C4=5,AX$44,IF(C4=6,AX$45,IF(C4=7,AX$46,IF(C4=8,AX$47,IF(C4=9,AX$48,IF(C4=10,AX$49,"0 "))))))))))</calculatedColumnFormula>
    </tableColumn>
    <tableColumn id="3" xr3:uid="{0101B54E-2C61-4681-8F72-DB6CCFD4B9F2}" name="Points" dataDxfId="258">
      <calculatedColumnFormula>IF(N(H4)=0,"",ROUND(H4,0))</calculatedColumnFormula>
    </tableColumn>
    <tableColumn id="21" xr3:uid="{AB17A780-E270-4125-839E-426CB2F89905}" name="2-Rank" dataDxfId="257">
      <calculatedColumnFormula>IF(ISBLANK(M4)," ",_xlfn.RANK.EQ(L4,L$4:L$43))</calculatedColumnFormula>
    </tableColumn>
    <tableColumn id="20" xr3:uid="{DCA10A3A-84EC-443F-B318-B95F02110240}" name="2-TT" dataDxfId="256">
      <calculatedColumnFormula>IF(ISBLANK(M4),"",(M4+(N4*1.0001)))</calculatedColumnFormula>
    </tableColumn>
    <tableColumn id="33" xr3:uid="{73407296-73DC-4BA2-B6AB-A5BB694E51EC}" name="Colonne3" dataDxfId="255">
      <calculatedColumnFormula>IF(K4&lt;MAX(K4:K43),ROUND(K4,1),K4)</calculatedColumnFormula>
    </tableColumn>
    <tableColumn id="19" xr3:uid="{3E6C14E9-21E3-42D3-8B40-5EA8DB25D94E}" name="2-RW" dataDxfId="254"/>
    <tableColumn id="9" xr3:uid="{E83BF5F9-8A01-41EC-9957-043018051A1D}" name="2-F W" dataDxfId="253"/>
    <tableColumn id="22" xr3:uid="{ACF62C78-7114-4DB9-BD80-2AC54FFA3352}" name="2-Points" dataDxfId="252">
      <calculatedColumnFormula>IF(J4=1,BB$40,IF(J4=2,BB$41,IF(J4=3,BB$42,IF(J4=4,BB$43,IF(J4=5,BB$44,IF(J4=6,BB$45,IF(J4=7,BB$46,IF(J4=8,BB$47,IF(J4=9,BB$48,IF(J4=10,BB$49,"0 "))))))))))</calculatedColumnFormula>
    </tableColumn>
    <tableColumn id="32" xr3:uid="{BB2CFDB0-1F9D-4C01-B9AA-11A33C095F9B}" name="Points22" dataDxfId="251">
      <calculatedColumnFormula>IF(N(O4)=0,"",ROUND(O4,0))</calculatedColumnFormula>
    </tableColumn>
    <tableColumn id="10" xr3:uid="{561B8DDF-49F9-4E66-93D7-636AACB92FD0}" name="3-Rank" dataDxfId="250">
      <calculatedColumnFormula>IF(ISBLANK(T4)," ",_xlfn.RANK.EQ(S4,S$4:S$43))</calculatedColumnFormula>
    </tableColumn>
    <tableColumn id="11" xr3:uid="{BE21F189-459B-47E5-AD6D-50E034E23B2D}" name="3-TT" dataDxfId="249">
      <calculatedColumnFormula>IF(ISBLANK(T4),"",(T4+(U4*1.0001)))</calculatedColumnFormula>
    </tableColumn>
    <tableColumn id="29" xr3:uid="{B5F30EBE-9C18-403A-9F37-93A5CEA29FEA}" name="Colonne2" dataDxfId="248">
      <calculatedColumnFormula>IF(R4&lt;MAX(R4:R43),ROUND(R4,1),R4)</calculatedColumnFormula>
    </tableColumn>
    <tableColumn id="12" xr3:uid="{BF89B403-87C0-4DD3-BB87-BB21BB91A356}" name="3-RW" dataDxfId="247"/>
    <tableColumn id="13" xr3:uid="{0DC77CF0-9EB7-4ED1-A9B2-5ECDD2A7DAFF}" name="3-F W" dataDxfId="246"/>
    <tableColumn id="14" xr3:uid="{2DE85D3B-53BD-4457-B8F7-BB124A220D58}" name="3-Points" dataDxfId="245">
      <calculatedColumnFormula>IF(Q4=1,BF$40,IF(Q4=2,BF$41,IF(Q4=3,BF$42,IF(Q4=4,BF$43,IF(Q4=5,BF$44,IF(Q4=6,BF$45,IF(Q4=7,BF$46,IF(Q4=8,BF$47,IF(Q4=9,BF$48,IF(Q4=10,BF$49,"0 "))))))))))</calculatedColumnFormula>
    </tableColumn>
    <tableColumn id="30" xr3:uid="{34F0FAC3-3425-495F-B28E-8C0CB003AD0A}" name="Points32" dataDxfId="244">
      <calculatedColumnFormula>IF(N(V4)=0,"",ROUND(V4,0))</calculatedColumnFormula>
    </tableColumn>
    <tableColumn id="15" xr3:uid="{81799962-0F33-4E4B-BF5D-115119077374}" name="4-Rank" dataDxfId="243">
      <calculatedColumnFormula>IF(ISBLANK(AA4)," ",_xlfn.RANK.EQ(Z4,Z$4:Z$43))</calculatedColumnFormula>
    </tableColumn>
    <tableColumn id="16" xr3:uid="{52DAFD78-27D0-4DE3-9F65-20BCECF90B11}" name="4-TT" dataDxfId="242">
      <calculatedColumnFormula>IF(ISBLANK(AA4),"",(AA4+(AB4*1.0001)))</calculatedColumnFormula>
    </tableColumn>
    <tableColumn id="27" xr3:uid="{E15434DA-FE39-4B7B-B3EA-329439EB44AE}" name="Colonne1" dataDxfId="241">
      <calculatedColumnFormula>IF(Y4&lt;MAX(Y4:Y43),ROUND(Y4,1),Y4)</calculatedColumnFormula>
    </tableColumn>
    <tableColumn id="8" xr3:uid="{EF61B875-C1C7-47A9-BD8F-DADE8CC86D2D}" name="4-RW" dataDxfId="240"/>
    <tableColumn id="18" xr3:uid="{02D58C29-B91F-4F80-816C-44D2AECC566E}" name="4-F W" dataDxfId="239"/>
    <tableColumn id="23" xr3:uid="{3541DECD-7C59-4D42-AA9D-C92F3384E57F}" name="4-Points" dataDxfId="238"/>
    <tableColumn id="31" xr3:uid="{44D51124-9C8A-4CC8-A1E2-2A9BA98F32D5}" name="Points4" dataDxfId="237">
      <calculatedColumnFormula>IF(N(AC4)=0,"",ROUND(AC4,0))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au44" displayName="Tableau44" ref="AH22:AI45" headerRowCount="0" totalsRowShown="0" headerRowDxfId="1074" dataDxfId="1073">
  <tableColumns count="2">
    <tableColumn id="1" xr3:uid="{00000000-0010-0000-0100-000001000000}" name="Colonne1" headerRowDxfId="1072" dataDxfId="1071">
      <calculatedColumnFormula>IF(AD27=0,(AG10+AG11)/AD26),IF(AD27:AD28=0,(AG10+AG11+AG12))/AD26</calculatedColumnFormula>
    </tableColumn>
    <tableColumn id="2" xr3:uid="{00000000-0010-0000-0100-000002000000}" name="Colonne2" headerRowDxfId="1070" dataDxfId="1069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4904102-3498-4638-87BB-18EB5E45A1AB}" name="Tableau449125273336" displayName="Tableau449125273336" ref="AY22:BB44" headerRowCount="0" totalsRowShown="0" headerRowDxfId="236" dataDxfId="235">
  <tableColumns count="4">
    <tableColumn id="1" xr3:uid="{B2D07F36-391E-402B-9B7E-C3C924BA4332}" name="Colonne1" headerRowDxfId="234" dataDxfId="233">
      <calculatedColumnFormula>IF(AV26=0,(AX10+AX11)/AV25),IF(AV26:AV27=0,(AX10+AX11+AX12))/AV25</calculatedColumnFormula>
    </tableColumn>
    <tableColumn id="2" xr3:uid="{03F29D4E-6A56-45BD-88D1-9F7006577B99}" name="Colonne2" headerRowDxfId="232" dataDxfId="231"/>
    <tableColumn id="3" xr3:uid="{24531291-CB4C-4ECB-8408-713A1A47C9C2}" name="Colonne3" headerRowDxfId="230" dataDxfId="229"/>
    <tableColumn id="4" xr3:uid="{7989014D-6022-482B-87B2-4FEB1CD43E3F}" name="Colonne4" headerRowDxfId="228" dataDxfId="227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3BB070F-B705-43F6-ABDB-28B6332FA166}" name="Tableau5810136283437" displayName="Tableau5810136283437" ref="AW3:CJ15" totalsRowCount="1" headerRowDxfId="226" dataDxfId="225" totalsRowDxfId="224">
  <autoFilter ref="AW3:CJ14" xr:uid="{00000000-0009-0000-0100-00000C000000}"/>
  <tableColumns count="40">
    <tableColumn id="1" xr3:uid="{3CEB9B9E-20C1-4E59-AF39-DA9B7A0E1D75}" name="1" dataDxfId="223" totalsRowDxfId="222"/>
    <tableColumn id="2" xr3:uid="{FFEACC0D-D5DD-4AEB-85AE-CABAD219E47E}" name="2" dataDxfId="221" totalsRowDxfId="220"/>
    <tableColumn id="3" xr3:uid="{F1144E73-1AEF-4167-B549-C8CDE2800078}" name="3" dataDxfId="219" totalsRowDxfId="218"/>
    <tableColumn id="4" xr3:uid="{C8D37973-A6AF-4C5A-A1C3-5282634D4314}" name="4" dataDxfId="217" totalsRowDxfId="216"/>
    <tableColumn id="5" xr3:uid="{09E9BD73-BC9C-48DA-A273-55850096BE41}" name="5" dataDxfId="215" totalsRowDxfId="214"/>
    <tableColumn id="6" xr3:uid="{E4FE4BD0-201A-4CEC-B5C5-881947CEA09E}" name="6" dataDxfId="213" totalsRowDxfId="212"/>
    <tableColumn id="7" xr3:uid="{06796615-7A75-478D-91A2-316E5B70134F}" name="7" dataDxfId="211" totalsRowDxfId="210"/>
    <tableColumn id="8" xr3:uid="{E085D6DA-6E51-4CC0-9C66-B05770B36DDB}" name="8" dataDxfId="209" totalsRowDxfId="208"/>
    <tableColumn id="9" xr3:uid="{76A8A16B-DE05-4ED5-9D0B-18FD90C4BE15}" name="9" dataDxfId="207" totalsRowDxfId="206"/>
    <tableColumn id="10" xr3:uid="{A1C86C09-D178-43BA-BB74-EE80A491C977}" name="10" dataDxfId="205" totalsRowDxfId="204"/>
    <tableColumn id="11" xr3:uid="{E52BDDC2-DCB1-4D02-BCD2-7426CD2DC8B3}" name="11" dataDxfId="203" totalsRowDxfId="202"/>
    <tableColumn id="12" xr3:uid="{AAFA802E-7D22-4DFC-8C23-6149E11B4AE1}" name="12" dataDxfId="201" totalsRowDxfId="200"/>
    <tableColumn id="13" xr3:uid="{D3A057D6-5632-4C3A-AEA7-BC40488D9383}" name="13" dataDxfId="199" totalsRowDxfId="198"/>
    <tableColumn id="14" xr3:uid="{2EB27BDE-CD12-466C-A41B-98E739B38B73}" name="14" dataDxfId="197" totalsRowDxfId="196"/>
    <tableColumn id="15" xr3:uid="{BE0C5AA0-60BA-4F94-AFA2-FE6757FCC806}" name="15" dataDxfId="195" totalsRowDxfId="194"/>
    <tableColumn id="16" xr3:uid="{08A9E137-D7F9-4F40-8A91-5F1A82510C4E}" name="16" dataDxfId="193" totalsRowDxfId="192"/>
    <tableColumn id="17" xr3:uid="{6BF54434-63EB-4514-8A00-C00CC623614F}" name="17" dataDxfId="191" totalsRowDxfId="190"/>
    <tableColumn id="18" xr3:uid="{BF2AFF4A-5A84-44D7-979E-E4F8489D90B8}" name="18" dataDxfId="189" totalsRowDxfId="188"/>
    <tableColumn id="19" xr3:uid="{23FF2D2D-FD0F-4DF5-88D4-FB7DEEC7920B}" name="19" dataDxfId="187" totalsRowDxfId="186"/>
    <tableColumn id="20" xr3:uid="{49EDA36A-45C0-44DC-B453-FDF41D602A8E}" name="20" dataDxfId="185" totalsRowDxfId="184"/>
    <tableColumn id="21" xr3:uid="{92D70550-EA3D-4879-9FED-6BFD6E2DC995}" name="21" dataDxfId="183" totalsRowDxfId="182"/>
    <tableColumn id="22" xr3:uid="{22D9F6B7-9276-4E05-AB99-ACFB07F0CF41}" name="22" dataDxfId="181" totalsRowDxfId="180"/>
    <tableColumn id="23" xr3:uid="{841B78B5-9DAB-4F15-9A71-1786A0B3FF5E}" name="23" dataDxfId="179" totalsRowDxfId="178"/>
    <tableColumn id="24" xr3:uid="{35AFD38C-0070-47A1-80C3-A5E73C1DEF67}" name="24" dataDxfId="177" totalsRowDxfId="176"/>
    <tableColumn id="25" xr3:uid="{BD66E911-FF03-47AB-897D-8FEF479D17E9}" name="25" dataDxfId="175" totalsRowDxfId="174"/>
    <tableColumn id="26" xr3:uid="{95EC56DC-FBAF-4EDD-ADAD-D050FE07EB01}" name="26" dataDxfId="173" totalsRowDxfId="172">
      <calculatedColumnFormula>SUM(BV3-2)</calculatedColumnFormula>
    </tableColumn>
    <tableColumn id="27" xr3:uid="{580F4CE4-E16C-40D2-9834-B23C0B193468}" name="27" dataDxfId="171" totalsRowDxfId="170">
      <calculatedColumnFormula>SUM(BW3-2)</calculatedColumnFormula>
    </tableColumn>
    <tableColumn id="28" xr3:uid="{C0D05DB2-B23B-4D24-9EC9-E015E3CD260E}" name="28" dataDxfId="169" totalsRowDxfId="168">
      <calculatedColumnFormula>SUM(BX3-2)</calculatedColumnFormula>
    </tableColumn>
    <tableColumn id="29" xr3:uid="{513916F6-D961-497C-AD5C-3983696D62C7}" name="29" dataDxfId="167" totalsRowDxfId="166">
      <calculatedColumnFormula>SUM(BY3-2)</calculatedColumnFormula>
    </tableColumn>
    <tableColumn id="30" xr3:uid="{131D90E7-2884-42B0-82CA-BDA7BD585D5F}" name="30" dataDxfId="165" totalsRowDxfId="164">
      <calculatedColumnFormula>SUM(BZ3-2)</calculatedColumnFormula>
    </tableColumn>
    <tableColumn id="31" xr3:uid="{EC3D996F-DC81-4171-99CA-D14699A46DFB}" name="31" dataDxfId="163" totalsRowDxfId="162"/>
    <tableColumn id="32" xr3:uid="{5197D292-28FC-4EBF-A62B-3B3F0506F7A9}" name="32" dataDxfId="161" totalsRowDxfId="160"/>
    <tableColumn id="33" xr3:uid="{C5DA95F6-3993-4894-AF8A-03DE3AC3C02F}" name="33" dataDxfId="159" totalsRowDxfId="158"/>
    <tableColumn id="34" xr3:uid="{C3945527-010D-46EC-A250-45E276109440}" name="34" dataDxfId="157" totalsRowDxfId="156"/>
    <tableColumn id="35" xr3:uid="{8778A34C-41EB-4DB4-B60D-FC6EDAC2077D}" name="35" dataDxfId="155" totalsRowDxfId="154"/>
    <tableColumn id="36" xr3:uid="{F19A4F46-E312-4C8C-A270-C1C6E1BF43EE}" name="36" dataDxfId="153" totalsRowDxfId="152"/>
    <tableColumn id="37" xr3:uid="{D90556B7-183C-4B1B-8C7E-6A010D621935}" name="37" dataDxfId="151" totalsRowDxfId="150"/>
    <tableColumn id="38" xr3:uid="{0D7A287A-626B-4070-9584-D201311B92B3}" name="38" dataDxfId="149" totalsRowDxfId="148"/>
    <tableColumn id="39" xr3:uid="{5B776C49-B8BD-4FED-B218-CAC3379000D9}" name="39" dataDxfId="147" totalsRowDxfId="146"/>
    <tableColumn id="40" xr3:uid="{6E44C187-0882-4597-BC86-92F12F7C0B11}" name="40" dataDxfId="145" totalsRowDxfId="144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BE4F73A8-38A5-47B8-B74C-06568B014CEE}" name="Tableau22711326323541" displayName="Tableau22711326323541" ref="A3:AD43" totalsRowShown="0" headerRowDxfId="126" dataDxfId="124" headerRowBorderDxfId="125" tableBorderDxfId="123">
  <autoFilter ref="A3:AD43" xr:uid="{00000000-0009-0000-0100-00000A000000}"/>
  <sortState xmlns:xlrd2="http://schemas.microsoft.com/office/spreadsheetml/2017/richdata2" ref="A4:AC43">
    <sortCondition ref="Q3:Q43"/>
  </sortState>
  <tableColumns count="30">
    <tableColumn id="1" xr3:uid="{09225B09-B0DA-4506-B554-8666FEBA3F63}" name="Rider" dataDxfId="122"/>
    <tableColumn id="2" xr3:uid="{CC597D53-0713-4727-BCC6-4F07673A5ED1}" name="Horse" dataDxfId="121"/>
    <tableColumn id="5" xr3:uid="{3971EF6B-FC74-40E7-A26B-2F247BAEEFA5}" name="1-Rank" dataDxfId="120">
      <calculatedColumnFormula>IF(ISBLANK(F4)," ",_xlfn.RANK.EQ(E4,E$4:E$43))</calculatedColumnFormula>
    </tableColumn>
    <tableColumn id="17" xr3:uid="{2383561D-E6A2-48AB-B5A3-050CBBA96AA5}" name="1-TT" dataDxfId="119">
      <calculatedColumnFormula>IF(ISBLANK(F4),"",(F4+(G4*1.0001)))</calculatedColumnFormula>
    </tableColumn>
    <tableColumn id="35" xr3:uid="{317BCCE6-BE9B-4CB6-95F4-5F3E4240F08B}" name="Colonne5" dataDxfId="118">
      <calculatedColumnFormula>IF(D4&lt;MAX(D4:D43),ROUND(D4,1),D4)</calculatedColumnFormula>
    </tableColumn>
    <tableColumn id="4" xr3:uid="{6084CD73-48B3-492C-9255-FA6664107432}" name="1-RW" dataDxfId="117"/>
    <tableColumn id="6" xr3:uid="{263FF6F2-9441-4809-8F62-BE48CB964F0D}" name="1-FW" dataDxfId="116"/>
    <tableColumn id="7" xr3:uid="{69C9830A-C269-4921-AD77-DCE524C0F407}" name="1-Points" dataDxfId="115">
      <calculatedColumnFormula>IF(C4=1,AX$40,IF(C4=2,AX$41,IF(C4=3,AX$42,IF(C4=4,AX$43,IF(C4=5,AX$44,IF(C4=6,AX$45,IF(C4=7,AX$46,IF(C4=8,AX$47,IF(C4=9,AX$48,IF(C4=10,AX$49,"0 "))))))))))</calculatedColumnFormula>
    </tableColumn>
    <tableColumn id="3" xr3:uid="{F12578C5-DD98-4AC3-990D-EDE018A8356C}" name="Points" dataDxfId="114">
      <calculatedColumnFormula>IF(N(H4)=0,"",ROUND(H4,0))</calculatedColumnFormula>
    </tableColumn>
    <tableColumn id="21" xr3:uid="{4FEB421E-925B-4625-88C4-7EAE74959461}" name="2-Rank" dataDxfId="113">
      <calculatedColumnFormula>IF(ISBLANK(M4)," ",_xlfn.RANK.EQ(L4,L$4:L$43))</calculatedColumnFormula>
    </tableColumn>
    <tableColumn id="20" xr3:uid="{4DBE034F-9BE9-4BE2-B07B-EE70DEF0CB32}" name="2-TT" dataDxfId="112">
      <calculatedColumnFormula>IF(ISBLANK(M4),"",(M4+(N4*1.0001)))</calculatedColumnFormula>
    </tableColumn>
    <tableColumn id="33" xr3:uid="{C8005D2B-BA36-465C-85EC-56ABE5D65EBF}" name="Colonne3" dataDxfId="111">
      <calculatedColumnFormula>IF(K4&lt;MAX(K4:K43),ROUND(K4,1),K4)</calculatedColumnFormula>
    </tableColumn>
    <tableColumn id="19" xr3:uid="{E6224D13-60F8-4287-A868-70992D1EF50C}" name="2-RW" dataDxfId="110"/>
    <tableColumn id="9" xr3:uid="{6D5033A5-B6DC-4853-9540-8390B7C08FF5}" name="2-F W" dataDxfId="109"/>
    <tableColumn id="22" xr3:uid="{BB9E49BE-12CB-48F1-9040-C77A9F033616}" name="2-Points" dataDxfId="108">
      <calculatedColumnFormula>IF(J4=1,BB$40,IF(J4=2,BB$41,IF(J4=3,BB$42,IF(J4=4,BB$43,IF(J4=5,BB$44,IF(J4=6,BB$45,IF(J4=7,BB$46,IF(J4=8,BB$47,IF(J4=9,BB$48,IF(J4=10,BB$49,"0 "))))))))))</calculatedColumnFormula>
    </tableColumn>
    <tableColumn id="32" xr3:uid="{3EEF0873-EA90-486D-91C3-8EF2011EA4D2}" name="Points22" dataDxfId="107">
      <calculatedColumnFormula>IF(N(O4)=0,"",ROUND(O4,0))</calculatedColumnFormula>
    </tableColumn>
    <tableColumn id="10" xr3:uid="{350266BF-F35A-42A5-B37A-5E42DCB2482C}" name="3-Rank" dataDxfId="106">
      <calculatedColumnFormula>IF(ISBLANK(T4)," ",_xlfn.RANK.EQ(S4,S$4:S$43))</calculatedColumnFormula>
    </tableColumn>
    <tableColumn id="11" xr3:uid="{37405457-7710-44B3-BE8F-8EBA7BA4A246}" name="3-TT" dataDxfId="105">
      <calculatedColumnFormula>IF(ISBLANK(T4),"",(T4+(U4*1.0001)))</calculatedColumnFormula>
    </tableColumn>
    <tableColumn id="29" xr3:uid="{3E02E4DB-26E8-4788-AE83-44531EF9756E}" name="Colonne2" dataDxfId="104">
      <calculatedColumnFormula>IF(R4&lt;MAX(R4:R43),ROUND(R4,1),R4)</calculatedColumnFormula>
    </tableColumn>
    <tableColumn id="12" xr3:uid="{7AEC7A18-1A86-455C-9A24-7B1331267241}" name="3-RW" dataDxfId="103"/>
    <tableColumn id="13" xr3:uid="{6BB8FC77-1A3D-48EC-90AF-2C0D5FE935B4}" name="3-F W" dataDxfId="102"/>
    <tableColumn id="14" xr3:uid="{0B59CFD8-946A-444B-8C4A-04CF4D0CE54D}" name="3-Points" dataDxfId="101">
      <calculatedColumnFormula>IF(Q4=1,BF$40,IF(Q4=2,BF$41,IF(Q4=3,BF$42,IF(Q4=4,BF$43,IF(Q4=5,BF$44,IF(Q4=6,BF$45,IF(Q4=7,BF$46,IF(Q4=8,BF$47,IF(Q4=9,BF$48,IF(Q4=10,BF$49,"0 "))))))))))</calculatedColumnFormula>
    </tableColumn>
    <tableColumn id="30" xr3:uid="{C778FD80-4B4C-4155-B416-1DF7AF49A9CB}" name="Points32" dataDxfId="100">
      <calculatedColumnFormula>IF(N(V4)=0,"",ROUND(V4,0))</calculatedColumnFormula>
    </tableColumn>
    <tableColumn id="15" xr3:uid="{647598C8-BA99-4AB4-8B00-4B11495E5003}" name="4-Rank" dataDxfId="99">
      <calculatedColumnFormula>IF(ISBLANK(AA4)," ",_xlfn.RANK.EQ(Z4,Z$4:Z$43))</calculatedColumnFormula>
    </tableColumn>
    <tableColumn id="16" xr3:uid="{738C7F49-3176-4181-A2F2-FBDECC4C37C3}" name="4-TT" dataDxfId="98">
      <calculatedColumnFormula>IF(ISBLANK(AA4),"",(AA4+(AB4*1.0001)))</calculatedColumnFormula>
    </tableColumn>
    <tableColumn id="27" xr3:uid="{769A54EB-9F17-4CC1-BC36-55589305E7AF}" name="Colonne1" dataDxfId="97">
      <calculatedColumnFormula>IF(Y4&lt;MAX(Y4:Y43),ROUND(Y4,1),Y4)</calculatedColumnFormula>
    </tableColumn>
    <tableColumn id="8" xr3:uid="{8B9B45CD-83BC-47E1-BCDE-3C8F3587B658}" name="4-RW" dataDxfId="96"/>
    <tableColumn id="18" xr3:uid="{087A2826-026E-430B-AF91-35DE3BC9DBD5}" name="4-F W" dataDxfId="95"/>
    <tableColumn id="23" xr3:uid="{7F15027B-C658-4C38-8A27-825CB1847D94}" name="4-Points" dataDxfId="94"/>
    <tableColumn id="31" xr3:uid="{6185CD25-1226-40E7-A3C3-D02EAD252973}" name="Points4" dataDxfId="93">
      <calculatedColumnFormula>IF(N(AC4)=0,"",ROUND(AC4,0))</calculatedColumnFormula>
    </tableColumn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6145529-4898-4CFF-8116-CFE97997EEFD}" name="Tableau44912527333642" displayName="Tableau44912527333642" ref="AY22:BB44" headerRowCount="0" totalsRowShown="0" headerRowDxfId="92" dataDxfId="91">
  <tableColumns count="4">
    <tableColumn id="1" xr3:uid="{71509EB0-B3D4-4728-BC08-0F9C1B7C9773}" name="Colonne1" headerRowDxfId="90" dataDxfId="89">
      <calculatedColumnFormula>IF(AV26=0,(AX10+AX11)/AV25),IF(AV26:AV27=0,(AX10+AX11+AX12))/AV25</calculatedColumnFormula>
    </tableColumn>
    <tableColumn id="2" xr3:uid="{B95083DA-5D10-49EF-AB22-8BC1275FF662}" name="Colonne2" headerRowDxfId="88" dataDxfId="87"/>
    <tableColumn id="3" xr3:uid="{B296E583-36B9-4F67-8FEF-C0C81D0314AD}" name="Colonne3" headerRowDxfId="86" dataDxfId="85"/>
    <tableColumn id="4" xr3:uid="{41672BF1-A4D4-4328-9F5D-E17813571C7C}" name="Colonne4" headerRowDxfId="84" dataDxfId="83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D6590683-A089-436E-ABA6-A99825F996C1}" name="Tableau581013628343743" displayName="Tableau581013628343743" ref="AW3:CJ15" totalsRowCount="1" headerRowDxfId="82" dataDxfId="81" totalsRowDxfId="80">
  <autoFilter ref="AW3:CJ14" xr:uid="{00000000-0009-0000-0100-00000C000000}"/>
  <tableColumns count="40">
    <tableColumn id="1" xr3:uid="{9C9EC937-E873-475B-B8CC-A08EFAAB6829}" name="1" dataDxfId="79" totalsRowDxfId="78"/>
    <tableColumn id="2" xr3:uid="{D2B8387A-DF5A-4718-843A-93A88FBA14BA}" name="2" dataDxfId="77" totalsRowDxfId="76"/>
    <tableColumn id="3" xr3:uid="{A7FF3B88-6ED3-4225-BD2B-14E70CC2BC09}" name="3" dataDxfId="75" totalsRowDxfId="74"/>
    <tableColumn id="4" xr3:uid="{D576DFB9-111C-4371-A22C-4B02C12BC81B}" name="4" dataDxfId="73" totalsRowDxfId="72"/>
    <tableColumn id="5" xr3:uid="{1E625F99-EEA2-4870-ADA0-6E07E3E22C6A}" name="5" dataDxfId="71" totalsRowDxfId="70"/>
    <tableColumn id="6" xr3:uid="{DCA0F40F-C336-4E18-837E-64CC1A019C11}" name="6" dataDxfId="69" totalsRowDxfId="68"/>
    <tableColumn id="7" xr3:uid="{6648144C-B690-4C30-B250-0AE7FB2969E9}" name="7" dataDxfId="67" totalsRowDxfId="66"/>
    <tableColumn id="8" xr3:uid="{EA64BD63-BB0A-472A-A8AB-8DF4F2B5DC90}" name="8" dataDxfId="65" totalsRowDxfId="64"/>
    <tableColumn id="9" xr3:uid="{4F521D95-3432-4D9E-B801-45BB5D81956C}" name="9" dataDxfId="63" totalsRowDxfId="62"/>
    <tableColumn id="10" xr3:uid="{A78E4A28-C395-4C97-A8EC-096B51626129}" name="10" dataDxfId="61" totalsRowDxfId="60"/>
    <tableColumn id="11" xr3:uid="{B6F4DBDC-F4D2-4B56-A78E-F6AD58C9934C}" name="11" dataDxfId="59" totalsRowDxfId="58"/>
    <tableColumn id="12" xr3:uid="{67F8850F-C37B-4F14-BCD0-5280D879AD73}" name="12" dataDxfId="57" totalsRowDxfId="56"/>
    <tableColumn id="13" xr3:uid="{DEFF6F97-160F-4BC5-9C1F-935EA2C0EE72}" name="13" dataDxfId="55" totalsRowDxfId="54"/>
    <tableColumn id="14" xr3:uid="{19AE8DEE-66FA-40A4-BDA0-6CC28201946E}" name="14" dataDxfId="53" totalsRowDxfId="52"/>
    <tableColumn id="15" xr3:uid="{C2BE7EED-5C8A-4CB3-A3EB-8C2E0AFA6EA8}" name="15" dataDxfId="51" totalsRowDxfId="50"/>
    <tableColumn id="16" xr3:uid="{2295914D-C51B-4A6E-A962-05DFD87DD613}" name="16" dataDxfId="49" totalsRowDxfId="48"/>
    <tableColumn id="17" xr3:uid="{CA71DB4F-F67D-4DA4-98F5-9A830EC8089A}" name="17" dataDxfId="47" totalsRowDxfId="46"/>
    <tableColumn id="18" xr3:uid="{72E82D20-F573-4B97-A9E7-61296CDC0C57}" name="18" dataDxfId="45" totalsRowDxfId="44"/>
    <tableColumn id="19" xr3:uid="{A586F1DC-257B-4851-A25C-4E70BB794B84}" name="19" dataDxfId="43" totalsRowDxfId="42"/>
    <tableColumn id="20" xr3:uid="{C68A170E-D4CC-4E75-8BB7-A3A54F1A67F0}" name="20" dataDxfId="41" totalsRowDxfId="40"/>
    <tableColumn id="21" xr3:uid="{F699DCC4-234A-437B-B77F-C37DD488C65A}" name="21" dataDxfId="39" totalsRowDxfId="38"/>
    <tableColumn id="22" xr3:uid="{B828DAD8-01F7-4759-83B7-AA3EDDD92636}" name="22" dataDxfId="37" totalsRowDxfId="36"/>
    <tableColumn id="23" xr3:uid="{DFA14AA2-6421-4AEE-AD22-4B23431A0F75}" name="23" dataDxfId="35" totalsRowDxfId="34"/>
    <tableColumn id="24" xr3:uid="{6A6D8515-382E-4878-AA8B-12FF7510110E}" name="24" dataDxfId="33" totalsRowDxfId="32"/>
    <tableColumn id="25" xr3:uid="{CF4B4474-7B1D-42C6-AA05-735655C45BE2}" name="25" dataDxfId="31" totalsRowDxfId="30"/>
    <tableColumn id="26" xr3:uid="{CFBFE0FA-A974-405F-98FE-B7FE8883E07C}" name="26" dataDxfId="29" totalsRowDxfId="28">
      <calculatedColumnFormula>SUM(BV3-2)</calculatedColumnFormula>
    </tableColumn>
    <tableColumn id="27" xr3:uid="{1D5608C0-0635-457E-93BD-5367EF2CA9FD}" name="27" dataDxfId="27" totalsRowDxfId="26">
      <calculatedColumnFormula>SUM(BW3-2)</calculatedColumnFormula>
    </tableColumn>
    <tableColumn id="28" xr3:uid="{04A4C186-527D-435A-888E-592BC0DDFED6}" name="28" dataDxfId="25" totalsRowDxfId="24">
      <calculatedColumnFormula>SUM(BX3-2)</calculatedColumnFormula>
    </tableColumn>
    <tableColumn id="29" xr3:uid="{914CFCB0-72E6-409D-B59C-7A74441C7F14}" name="29" dataDxfId="23" totalsRowDxfId="22">
      <calculatedColumnFormula>SUM(BY3-2)</calculatedColumnFormula>
    </tableColumn>
    <tableColumn id="30" xr3:uid="{FCBFFAE9-2262-4FB8-AB14-FD5074D4C5B7}" name="30" dataDxfId="21" totalsRowDxfId="20">
      <calculatedColumnFormula>SUM(BZ3-2)</calculatedColumnFormula>
    </tableColumn>
    <tableColumn id="31" xr3:uid="{7AE47A60-D92C-4E89-B74F-21D075ECB9CD}" name="31" dataDxfId="19" totalsRowDxfId="18"/>
    <tableColumn id="32" xr3:uid="{AA6DAEED-A5BB-4476-BD07-76C46A147327}" name="32" dataDxfId="17" totalsRowDxfId="16"/>
    <tableColumn id="33" xr3:uid="{226B33EC-C2FF-4B07-8573-4AF77C3800BF}" name="33" dataDxfId="15" totalsRowDxfId="14"/>
    <tableColumn id="34" xr3:uid="{03AF8113-56F4-4725-A33D-49961CCDB547}" name="34" dataDxfId="13" totalsRowDxfId="12"/>
    <tableColumn id="35" xr3:uid="{08A3BAC0-5701-4B0D-9C2C-9A90775C4706}" name="35" dataDxfId="11" totalsRowDxfId="10"/>
    <tableColumn id="36" xr3:uid="{D48F2726-39B1-4AA4-9AF1-1EF86FF1704C}" name="36" dataDxfId="9" totalsRowDxfId="8"/>
    <tableColumn id="37" xr3:uid="{A5975567-2FB6-4680-BC4D-5C11EA3C2D7E}" name="37" dataDxfId="7" totalsRowDxfId="6"/>
    <tableColumn id="38" xr3:uid="{C9D35841-83D9-4F57-B7BD-34336591FC76}" name="38" dataDxfId="5" totalsRowDxfId="4"/>
    <tableColumn id="39" xr3:uid="{C6944A98-F3A8-404A-B5BB-5C9ECDE8F8D5}" name="39" dataDxfId="3" totalsRowDxfId="2"/>
    <tableColumn id="40" xr3:uid="{C0DBFC4C-323F-438B-8C45-35B11C0129D8}" name="40" dataDxfId="1" totalsRow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au58" displayName="Tableau58" ref="AF3:BS15" totalsRowCount="1" headerRowDxfId="1068" dataDxfId="1067" totalsRowDxfId="1066">
  <autoFilter ref="AF3:BS14" xr:uid="{00000000-0009-0000-0100-000007000000}"/>
  <tableColumns count="40">
    <tableColumn id="1" xr3:uid="{00000000-0010-0000-0200-000001000000}" name="1" dataDxfId="1065" totalsRowDxfId="1064"/>
    <tableColumn id="2" xr3:uid="{00000000-0010-0000-0200-000002000000}" name="2" dataDxfId="1063" totalsRowDxfId="1062"/>
    <tableColumn id="3" xr3:uid="{00000000-0010-0000-0200-000003000000}" name="3" dataDxfId="1061" totalsRowDxfId="1060"/>
    <tableColumn id="4" xr3:uid="{00000000-0010-0000-0200-000004000000}" name="4" dataDxfId="1059" totalsRowDxfId="1058"/>
    <tableColumn id="5" xr3:uid="{00000000-0010-0000-0200-000005000000}" name="5" dataDxfId="1057" totalsRowDxfId="1056"/>
    <tableColumn id="6" xr3:uid="{00000000-0010-0000-0200-000006000000}" name="6" dataDxfId="1055" totalsRowDxfId="1054"/>
    <tableColumn id="7" xr3:uid="{00000000-0010-0000-0200-000007000000}" name="7" dataDxfId="1053" totalsRowDxfId="1052"/>
    <tableColumn id="8" xr3:uid="{00000000-0010-0000-0200-000008000000}" name="8" dataDxfId="1051" totalsRowDxfId="1050"/>
    <tableColumn id="9" xr3:uid="{00000000-0010-0000-0200-000009000000}" name="9" dataDxfId="1049" totalsRowDxfId="1048"/>
    <tableColumn id="10" xr3:uid="{00000000-0010-0000-0200-00000A000000}" name="10" dataDxfId="1047" totalsRowDxfId="1046"/>
    <tableColumn id="11" xr3:uid="{00000000-0010-0000-0200-00000B000000}" name="11" dataDxfId="1045" totalsRowDxfId="1044"/>
    <tableColumn id="12" xr3:uid="{00000000-0010-0000-0200-00000C000000}" name="12" dataDxfId="1043" totalsRowDxfId="1042"/>
    <tableColumn id="13" xr3:uid="{00000000-0010-0000-0200-00000D000000}" name="13" dataDxfId="1041" totalsRowDxfId="1040"/>
    <tableColumn id="14" xr3:uid="{00000000-0010-0000-0200-00000E000000}" name="14" dataDxfId="1039" totalsRowDxfId="1038"/>
    <tableColumn id="15" xr3:uid="{00000000-0010-0000-0200-00000F000000}" name="15" dataDxfId="1037" totalsRowDxfId="1036"/>
    <tableColumn id="16" xr3:uid="{00000000-0010-0000-0200-000010000000}" name="16" dataDxfId="1035" totalsRowDxfId="1034"/>
    <tableColumn id="17" xr3:uid="{00000000-0010-0000-0200-000011000000}" name="17" dataDxfId="1033" totalsRowDxfId="1032"/>
    <tableColumn id="18" xr3:uid="{00000000-0010-0000-0200-000012000000}" name="18" dataDxfId="1031" totalsRowDxfId="1030"/>
    <tableColumn id="19" xr3:uid="{00000000-0010-0000-0200-000013000000}" name="19" dataDxfId="1029" totalsRowDxfId="1028"/>
    <tableColumn id="20" xr3:uid="{00000000-0010-0000-0200-000014000000}" name="20" dataDxfId="1027" totalsRowDxfId="1026"/>
    <tableColumn id="21" xr3:uid="{00000000-0010-0000-0200-000015000000}" name="21" dataDxfId="1025" totalsRowDxfId="1024"/>
    <tableColumn id="22" xr3:uid="{00000000-0010-0000-0200-000016000000}" name="22" dataDxfId="1023" totalsRowDxfId="1022"/>
    <tableColumn id="23" xr3:uid="{00000000-0010-0000-0200-000017000000}" name="23" dataDxfId="1021" totalsRowDxfId="1020"/>
    <tableColumn id="24" xr3:uid="{00000000-0010-0000-0200-000018000000}" name="24" dataDxfId="1019" totalsRowDxfId="1018"/>
    <tableColumn id="25" xr3:uid="{00000000-0010-0000-0200-000019000000}" name="25" dataDxfId="1017" totalsRowDxfId="1016"/>
    <tableColumn id="26" xr3:uid="{00000000-0010-0000-0200-00001A000000}" name="26" dataDxfId="1015" totalsRowDxfId="1014">
      <calculatedColumnFormula>SUM(BE3-2)</calculatedColumnFormula>
    </tableColumn>
    <tableColumn id="27" xr3:uid="{00000000-0010-0000-0200-00001B000000}" name="27" dataDxfId="1013" totalsRowDxfId="1012">
      <calculatedColumnFormula>SUM(BF3-2)</calculatedColumnFormula>
    </tableColumn>
    <tableColumn id="28" xr3:uid="{00000000-0010-0000-0200-00001C000000}" name="28" dataDxfId="1011" totalsRowDxfId="1010">
      <calculatedColumnFormula>SUM(BG3-2)</calculatedColumnFormula>
    </tableColumn>
    <tableColumn id="29" xr3:uid="{00000000-0010-0000-0200-00001D000000}" name="29" dataDxfId="1009" totalsRowDxfId="1008">
      <calculatedColumnFormula>SUM(BH3-2)</calculatedColumnFormula>
    </tableColumn>
    <tableColumn id="30" xr3:uid="{00000000-0010-0000-0200-00001E000000}" name="30" dataDxfId="1007" totalsRowDxfId="1006">
      <calculatedColumnFormula>SUM(BI3-2)</calculatedColumnFormula>
    </tableColumn>
    <tableColumn id="31" xr3:uid="{00000000-0010-0000-0200-00001F000000}" name="31" dataDxfId="1005" totalsRowDxfId="1004"/>
    <tableColumn id="32" xr3:uid="{00000000-0010-0000-0200-000020000000}" name="32" dataDxfId="1003" totalsRowDxfId="1002"/>
    <tableColumn id="33" xr3:uid="{00000000-0010-0000-0200-000021000000}" name="33" dataDxfId="1001" totalsRowDxfId="1000"/>
    <tableColumn id="34" xr3:uid="{00000000-0010-0000-0200-000022000000}" name="34" dataDxfId="999" totalsRowDxfId="998"/>
    <tableColumn id="35" xr3:uid="{00000000-0010-0000-0200-000023000000}" name="35" dataDxfId="997" totalsRowDxfId="996"/>
    <tableColumn id="36" xr3:uid="{00000000-0010-0000-0200-000024000000}" name="36" dataDxfId="995" totalsRowDxfId="994"/>
    <tableColumn id="37" xr3:uid="{00000000-0010-0000-0200-000025000000}" name="37" dataDxfId="993" totalsRowDxfId="992"/>
    <tableColumn id="38" xr3:uid="{00000000-0010-0000-0200-000026000000}" name="38" dataDxfId="991" totalsRowDxfId="990"/>
    <tableColumn id="39" xr3:uid="{00000000-0010-0000-0200-000027000000}" name="39" dataDxfId="989" totalsRowDxfId="988"/>
    <tableColumn id="40" xr3:uid="{00000000-0010-0000-0200-000028000000}" name="40" dataDxfId="987" totalsRowDxfId="98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3000000}" name="Tableau2229" displayName="Tableau2229" ref="A3:R43" totalsRowShown="0" headerRowDxfId="974" dataDxfId="972" headerRowBorderDxfId="973" tableBorderDxfId="971">
  <autoFilter ref="A3:R43" xr:uid="{00000000-0009-0000-0100-00001C000000}"/>
  <sortState xmlns:xlrd2="http://schemas.microsoft.com/office/spreadsheetml/2017/richdata2" ref="A4:Q43">
    <sortCondition ref="C3:C43"/>
  </sortState>
  <tableColumns count="18">
    <tableColumn id="1" xr3:uid="{00000000-0010-0000-0300-000001000000}" name="Rider" dataDxfId="970"/>
    <tableColumn id="2" xr3:uid="{00000000-0010-0000-0300-000002000000}" name="Horse" dataDxfId="969"/>
    <tableColumn id="5" xr3:uid="{00000000-0010-0000-0300-000005000000}" name="Rank" dataDxfId="968">
      <calculatedColumnFormula>IF(ISBLANK(D4),"",_xlfn.RANK.EQ(D4,D$4:D$43))</calculatedColumnFormula>
    </tableColumn>
    <tableColumn id="6" xr3:uid="{00000000-0010-0000-0300-000006000000}" name="Score" dataDxfId="967"/>
    <tableColumn id="7" xr3:uid="{00000000-0010-0000-0300-000007000000}" name="Points" dataDxfId="966">
      <calculatedColumnFormula>IF(C4=1,AF$34,IF(C4=2,AF$35,IF(C4=3,AF$36,IF(C4=4,AF$37,IF(C4=5,AF$38,IF(C4=6,AF$39,IF(C4=7,AF$40,IF(C4=8,AF$41,IF(C4=9,AF$42,IF(C4=10,AF$43,"0"))))))))))</calculatedColumnFormula>
    </tableColumn>
    <tableColumn id="19" xr3:uid="{2D5FF36D-CADC-4F52-B048-A0EB9F42D892}" name="Points5" dataDxfId="965">
      <calculatedColumnFormula>IF(N(E4)=0," ",E4)</calculatedColumnFormula>
    </tableColumn>
    <tableColumn id="8" xr3:uid="{00000000-0010-0000-0300-000008000000}" name="Rank2" dataDxfId="964">
      <calculatedColumnFormula>_xlfn.RANK.EQ(H5,H$5:H$43)</calculatedColumnFormula>
    </tableColumn>
    <tableColumn id="9" xr3:uid="{00000000-0010-0000-0300-000009000000}" name="Score2" dataDxfId="963"/>
    <tableColumn id="10" xr3:uid="{00000000-0010-0000-0300-00000A000000}" name="Points2" dataDxfId="962">
      <calculatedColumnFormula>IF(G4=1,AK$34,IF(G4=2,AK$35,IF(G4=3,AK$36,IF(G4=4,AK$37,IF(G4=5,AK$38,IF(G4=6,AK$39,IF(G4=7,AK$40,IF(G4=8,AK$41,IF(G4=9,AK$42,IF(G4=10,AK$43,"0"))))))))))</calculatedColumnFormula>
    </tableColumn>
    <tableColumn id="20" xr3:uid="{D5150161-3F9E-4295-976E-17A3853120F5}" name="Points22" dataDxfId="961">
      <calculatedColumnFormula>IF(N(I4)=0," ",I4)</calculatedColumnFormula>
    </tableColumn>
    <tableColumn id="11" xr3:uid="{00000000-0010-0000-0300-00000B000000}" name="Rank3" dataDxfId="960">
      <calculatedColumnFormula>IF(ISBLANK(L4),"",_xlfn.RANK.EQ(L4,L$4:L$43))</calculatedColumnFormula>
    </tableColumn>
    <tableColumn id="12" xr3:uid="{00000000-0010-0000-0300-00000C000000}" name="Score3" dataDxfId="959"/>
    <tableColumn id="13" xr3:uid="{00000000-0010-0000-0300-00000D000000}" name="Points3" dataDxfId="958">
      <calculatedColumnFormula>IF(K4=1,AP$34,IF(K4=2,AP$35,IF(K4=3,AP$36,IF(K4=4,AP$37,IF(K4=5,AP$38,IF(K4=6,AP$39,IF(K4=7,AP$40,IF(K4=8,AP$41,IF(K4=9,AP$42,IF(K4=10,AP$43,"0"))))))))))</calculatedColumnFormula>
    </tableColumn>
    <tableColumn id="22" xr3:uid="{E72E0D3B-BFFF-4D51-93C2-C1FD810F993E}" name="Points32" dataDxfId="957">
      <calculatedColumnFormula>IF(N(M4)=0," ",M4)</calculatedColumnFormula>
    </tableColumn>
    <tableColumn id="14" xr3:uid="{00000000-0010-0000-0300-00000E000000}" name="Rank4" dataDxfId="956">
      <calculatedColumnFormula>IF(ISBLANK(P4),"",_xlfn.RANK.EQ(P4,P$4:P$43))</calculatedColumnFormula>
    </tableColumn>
    <tableColumn id="15" xr3:uid="{00000000-0010-0000-0300-00000F000000}" name="Score4" dataDxfId="955"/>
    <tableColumn id="16" xr3:uid="{00000000-0010-0000-0300-000010000000}" name="Points4" dataDxfId="954">
      <calculatedColumnFormula>IF(O4=1,AF$34,IF(O4=2,AF$35,IF(O4=3,AF$36,IF(O4=4,AF$37,IF(O4=5,AF$38,IF(O4=6,AF$39,IF(O4=7,AF$40,IF(O4=8,AF$41,IF(O4=9,AF$42,IF(O4=10,AF$43,""))))))))))</calculatedColumnFormula>
    </tableColumn>
    <tableColumn id="21" xr3:uid="{6D838F8C-36B0-44F7-A842-F9F109B2839E}" name="Points42" dataDxfId="953">
      <calculatedColumnFormula>IF(N(Q4)=0," ",Q4)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4000000}" name="Tableau4430" displayName="Tableau4430" ref="AH22:AI45" headerRowCount="0" totalsRowShown="0" headerRowDxfId="952" dataDxfId="951">
  <tableColumns count="2">
    <tableColumn id="1" xr3:uid="{00000000-0010-0000-0400-000001000000}" name="Colonne1" headerRowDxfId="950" dataDxfId="949">
      <calculatedColumnFormula>IF(AD27=0,(AG10+AG11)/AD26),IF(AD27:AD28=0,(AG10+AG11+AG12))/AD26</calculatedColumnFormula>
    </tableColumn>
    <tableColumn id="2" xr3:uid="{00000000-0010-0000-0400-000002000000}" name="Colonne2" headerRowDxfId="948" dataDxfId="947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5000000}" name="Tableau5831" displayName="Tableau5831" ref="AF3:BS15" totalsRowCount="1" headerRowDxfId="946" dataDxfId="945" totalsRowDxfId="944">
  <autoFilter ref="AF3:BS14" xr:uid="{00000000-0009-0000-0100-00001E000000}"/>
  <tableColumns count="40">
    <tableColumn id="1" xr3:uid="{00000000-0010-0000-0500-000001000000}" name="1" dataDxfId="943" totalsRowDxfId="942"/>
    <tableColumn id="2" xr3:uid="{00000000-0010-0000-0500-000002000000}" name="2" dataDxfId="941" totalsRowDxfId="940"/>
    <tableColumn id="3" xr3:uid="{00000000-0010-0000-0500-000003000000}" name="3" dataDxfId="939" totalsRowDxfId="938"/>
    <tableColumn id="4" xr3:uid="{00000000-0010-0000-0500-000004000000}" name="4" dataDxfId="937" totalsRowDxfId="936"/>
    <tableColumn id="5" xr3:uid="{00000000-0010-0000-0500-000005000000}" name="5" dataDxfId="935" totalsRowDxfId="934"/>
    <tableColumn id="6" xr3:uid="{00000000-0010-0000-0500-000006000000}" name="6" dataDxfId="933" totalsRowDxfId="932"/>
    <tableColumn id="7" xr3:uid="{00000000-0010-0000-0500-000007000000}" name="7" dataDxfId="931" totalsRowDxfId="930"/>
    <tableColumn id="8" xr3:uid="{00000000-0010-0000-0500-000008000000}" name="8" dataDxfId="929" totalsRowDxfId="928"/>
    <tableColumn id="9" xr3:uid="{00000000-0010-0000-0500-000009000000}" name="9" dataDxfId="927" totalsRowDxfId="926"/>
    <tableColumn id="10" xr3:uid="{00000000-0010-0000-0500-00000A000000}" name="10" dataDxfId="925" totalsRowDxfId="924"/>
    <tableColumn id="11" xr3:uid="{00000000-0010-0000-0500-00000B000000}" name="11" dataDxfId="923" totalsRowDxfId="922"/>
    <tableColumn id="12" xr3:uid="{00000000-0010-0000-0500-00000C000000}" name="12" dataDxfId="921" totalsRowDxfId="920"/>
    <tableColumn id="13" xr3:uid="{00000000-0010-0000-0500-00000D000000}" name="13" dataDxfId="919" totalsRowDxfId="918"/>
    <tableColumn id="14" xr3:uid="{00000000-0010-0000-0500-00000E000000}" name="14" dataDxfId="917" totalsRowDxfId="916"/>
    <tableColumn id="15" xr3:uid="{00000000-0010-0000-0500-00000F000000}" name="15" dataDxfId="915" totalsRowDxfId="914"/>
    <tableColumn id="16" xr3:uid="{00000000-0010-0000-0500-000010000000}" name="16" dataDxfId="913" totalsRowDxfId="912"/>
    <tableColumn id="17" xr3:uid="{00000000-0010-0000-0500-000011000000}" name="17" dataDxfId="911" totalsRowDxfId="910"/>
    <tableColumn id="18" xr3:uid="{00000000-0010-0000-0500-000012000000}" name="18" dataDxfId="909" totalsRowDxfId="908"/>
    <tableColumn id="19" xr3:uid="{00000000-0010-0000-0500-000013000000}" name="19" dataDxfId="907" totalsRowDxfId="906"/>
    <tableColumn id="20" xr3:uid="{00000000-0010-0000-0500-000014000000}" name="20" dataDxfId="905" totalsRowDxfId="904"/>
    <tableColumn id="21" xr3:uid="{00000000-0010-0000-0500-000015000000}" name="21" dataDxfId="903" totalsRowDxfId="902"/>
    <tableColumn id="22" xr3:uid="{00000000-0010-0000-0500-000016000000}" name="22" dataDxfId="901" totalsRowDxfId="900"/>
    <tableColumn id="23" xr3:uid="{00000000-0010-0000-0500-000017000000}" name="23" dataDxfId="899" totalsRowDxfId="898"/>
    <tableColumn id="24" xr3:uid="{00000000-0010-0000-0500-000018000000}" name="24" dataDxfId="897" totalsRowDxfId="896"/>
    <tableColumn id="25" xr3:uid="{00000000-0010-0000-0500-000019000000}" name="25" dataDxfId="895" totalsRowDxfId="894"/>
    <tableColumn id="26" xr3:uid="{00000000-0010-0000-0500-00001A000000}" name="26" dataDxfId="893" totalsRowDxfId="892">
      <calculatedColumnFormula>SUM(BE3-2)</calculatedColumnFormula>
    </tableColumn>
    <tableColumn id="27" xr3:uid="{00000000-0010-0000-0500-00001B000000}" name="27" dataDxfId="891" totalsRowDxfId="890">
      <calculatedColumnFormula>SUM(BF3-2)</calculatedColumnFormula>
    </tableColumn>
    <tableColumn id="28" xr3:uid="{00000000-0010-0000-0500-00001C000000}" name="28" dataDxfId="889" totalsRowDxfId="888">
      <calculatedColumnFormula>SUM(BG3-2)</calculatedColumnFormula>
    </tableColumn>
    <tableColumn id="29" xr3:uid="{00000000-0010-0000-0500-00001D000000}" name="29" dataDxfId="887" totalsRowDxfId="886">
      <calculatedColumnFormula>SUM(BH3-2)</calculatedColumnFormula>
    </tableColumn>
    <tableColumn id="30" xr3:uid="{00000000-0010-0000-0500-00001E000000}" name="30" dataDxfId="885" totalsRowDxfId="884">
      <calculatedColumnFormula>SUM(BI3-2)</calculatedColumnFormula>
    </tableColumn>
    <tableColumn id="31" xr3:uid="{00000000-0010-0000-0500-00001F000000}" name="31" dataDxfId="883" totalsRowDxfId="882"/>
    <tableColumn id="32" xr3:uid="{00000000-0010-0000-0500-000020000000}" name="32" dataDxfId="881" totalsRowDxfId="880"/>
    <tableColumn id="33" xr3:uid="{00000000-0010-0000-0500-000021000000}" name="33" dataDxfId="879" totalsRowDxfId="878"/>
    <tableColumn id="34" xr3:uid="{00000000-0010-0000-0500-000022000000}" name="34" dataDxfId="877" totalsRowDxfId="876"/>
    <tableColumn id="35" xr3:uid="{00000000-0010-0000-0500-000023000000}" name="35" dataDxfId="875" totalsRowDxfId="874"/>
    <tableColumn id="36" xr3:uid="{00000000-0010-0000-0500-000024000000}" name="36" dataDxfId="873" totalsRowDxfId="872"/>
    <tableColumn id="37" xr3:uid="{00000000-0010-0000-0500-000025000000}" name="37" dataDxfId="871" totalsRowDxfId="870"/>
    <tableColumn id="38" xr3:uid="{00000000-0010-0000-0500-000026000000}" name="38" dataDxfId="869" totalsRowDxfId="868"/>
    <tableColumn id="39" xr3:uid="{00000000-0010-0000-0500-000027000000}" name="39" dataDxfId="867" totalsRowDxfId="866"/>
    <tableColumn id="40" xr3:uid="{00000000-0010-0000-0500-000028000000}" name="40" dataDxfId="865" totalsRowDxfId="86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au22711" displayName="Tableau22711" ref="A3:AD43" totalsRowShown="0" headerRowDxfId="846" dataDxfId="844" headerRowBorderDxfId="845" tableBorderDxfId="843">
  <autoFilter ref="A3:AD43" xr:uid="{00000000-0009-0000-0100-00000A000000}"/>
  <sortState xmlns:xlrd2="http://schemas.microsoft.com/office/spreadsheetml/2017/richdata2" ref="A4:AC43">
    <sortCondition ref="Q3:Q43"/>
  </sortState>
  <tableColumns count="30">
    <tableColumn id="1" xr3:uid="{00000000-0010-0000-0600-000001000000}" name="Rider" dataDxfId="842"/>
    <tableColumn id="2" xr3:uid="{00000000-0010-0000-0600-000002000000}" name="Horse" dataDxfId="841"/>
    <tableColumn id="5" xr3:uid="{00000000-0010-0000-0600-000005000000}" name="1-Rank" dataDxfId="840">
      <calculatedColumnFormula>IF(ISBLANK(F4)," ",_xlfn.RANK.EQ(E4,E$4:E$43))</calculatedColumnFormula>
    </tableColumn>
    <tableColumn id="17" xr3:uid="{00000000-0010-0000-0600-000011000000}" name="1-TT" dataDxfId="839">
      <calculatedColumnFormula>IF(ISBLANK(F4),"",(F4+(G4*1.0001)))</calculatedColumnFormula>
    </tableColumn>
    <tableColumn id="35" xr3:uid="{56C8C9FA-96C2-4E44-9BFD-ABC5E088CE16}" name="Colonne5" dataDxfId="838">
      <calculatedColumnFormula>IF(D4&lt;MAX(D4:D43),ROUND(D4,1),D4)</calculatedColumnFormula>
    </tableColumn>
    <tableColumn id="4" xr3:uid="{00000000-0010-0000-0600-000004000000}" name="1-RW" dataDxfId="837"/>
    <tableColumn id="6" xr3:uid="{00000000-0010-0000-0600-000006000000}" name="1-FW" dataDxfId="836"/>
    <tableColumn id="7" xr3:uid="{00000000-0010-0000-0600-000007000000}" name="1-Points" dataDxfId="835">
      <calculatedColumnFormula>IF(C4=1,AX$40,IF(C4=2,AX$41,IF(C4=3,AX$42,IF(C4=4,AX$43,IF(C4=5,AX$44,IF(C4=6,AX$45,IF(C4=7,AX$46,IF(C4=8,AX$47,IF(C4=9,AX$48,IF(C4=10,AX$49,"0 "))))))))))</calculatedColumnFormula>
    </tableColumn>
    <tableColumn id="3" xr3:uid="{026E86ED-51ED-41E9-AA3B-A6C37EA0CFD7}" name="Points" dataDxfId="834">
      <calculatedColumnFormula>IF(N(H4)=0,"",ROUND(H4,0))</calculatedColumnFormula>
    </tableColumn>
    <tableColumn id="21" xr3:uid="{00000000-0010-0000-0600-000015000000}" name="2-Rank" dataDxfId="833">
      <calculatedColumnFormula>IF(ISBLANK(M4)," ",_xlfn.RANK.EQ(L4,L$4:L$43))</calculatedColumnFormula>
    </tableColumn>
    <tableColumn id="20" xr3:uid="{00000000-0010-0000-0600-000014000000}" name="2-TT" dataDxfId="832">
      <calculatedColumnFormula>IF(ISBLANK(M4),"",(M4+(N4*1.0001)))</calculatedColumnFormula>
    </tableColumn>
    <tableColumn id="33" xr3:uid="{5A28449F-72AD-4F81-BDCF-0145611F5C1D}" name="Colonne3" dataDxfId="831">
      <calculatedColumnFormula>IF(K4&lt;MAX(K4:K43),ROUND(K4,1),K4)</calculatedColumnFormula>
    </tableColumn>
    <tableColumn id="19" xr3:uid="{00000000-0010-0000-0600-000013000000}" name="2-RW" dataDxfId="830"/>
    <tableColumn id="9" xr3:uid="{00000000-0010-0000-0600-000009000000}" name="2-F W" dataDxfId="829"/>
    <tableColumn id="22" xr3:uid="{00000000-0010-0000-0600-000016000000}" name="2-Points" dataDxfId="828">
      <calculatedColumnFormula>IF(J4=1,BB$40,IF(J4=2,BB$41,IF(J4=3,BB$42,IF(J4=4,BB$43,IF(J4=5,BB$44,IF(J4=6,BB$45,IF(J4=7,BB$46,IF(J4=8,BB$47,IF(J4=9,BB$48,IF(J4=10,BB$49,"0 "))))))))))</calculatedColumnFormula>
    </tableColumn>
    <tableColumn id="32" xr3:uid="{C9D51D62-3031-4785-AEC7-16AED2547A7E}" name="Points22" dataDxfId="827">
      <calculatedColumnFormula>IF(N(O4)=0,"",ROUND(O4,0))</calculatedColumnFormula>
    </tableColumn>
    <tableColumn id="10" xr3:uid="{00000000-0010-0000-0600-00000A000000}" name="3-Rank" dataDxfId="826">
      <calculatedColumnFormula>IF(ISBLANK(T4)," ",_xlfn.RANK.EQ(S4,S$4:S$43))</calculatedColumnFormula>
    </tableColumn>
    <tableColumn id="11" xr3:uid="{00000000-0010-0000-0600-00000B000000}" name="3-TT" dataDxfId="825">
      <calculatedColumnFormula>IF(ISBLANK(T4),"",(T4+(U4*1.0001)))</calculatedColumnFormula>
    </tableColumn>
    <tableColumn id="29" xr3:uid="{BF440BF9-C67E-4CF7-8969-92AC2C7ED22B}" name="Colonne2" dataDxfId="824">
      <calculatedColumnFormula>IF(R4&lt;MAX(R4:R43),ROUND(R4,1),R4)</calculatedColumnFormula>
    </tableColumn>
    <tableColumn id="12" xr3:uid="{00000000-0010-0000-0600-00000C000000}" name="3-RW" dataDxfId="823"/>
    <tableColumn id="13" xr3:uid="{00000000-0010-0000-0600-00000D000000}" name="3-F W" dataDxfId="822"/>
    <tableColumn id="14" xr3:uid="{00000000-0010-0000-0600-00000E000000}" name="3-Points" dataDxfId="821"/>
    <tableColumn id="30" xr3:uid="{0B2910A8-7C69-4F56-8F45-1141C1E6A49F}" name="Points32" dataDxfId="820">
      <calculatedColumnFormula>IF(N(V4)=0,"",ROUND(V4,0))</calculatedColumnFormula>
    </tableColumn>
    <tableColumn id="15" xr3:uid="{00000000-0010-0000-0600-00000F000000}" name="4-Rank" dataDxfId="819"/>
    <tableColumn id="16" xr3:uid="{00000000-0010-0000-0600-000010000000}" name="4-TT" dataDxfId="818"/>
    <tableColumn id="27" xr3:uid="{4898DDC0-6B6B-4176-8164-3A214A66D477}" name="Colonne1" dataDxfId="817">
      <calculatedColumnFormula>IF(Y4&lt;MAX(Y4:Y43),ROUND(Y4,1),Y4)</calculatedColumnFormula>
    </tableColumn>
    <tableColumn id="8" xr3:uid="{00000000-0010-0000-0600-000008000000}" name="4-RW" dataDxfId="816"/>
    <tableColumn id="18" xr3:uid="{00000000-0010-0000-0600-000012000000}" name="4-F W" dataDxfId="815"/>
    <tableColumn id="23" xr3:uid="{00000000-0010-0000-0600-000017000000}" name="4-Points" dataDxfId="814"/>
    <tableColumn id="31" xr3:uid="{A3C1B4DB-B590-4458-8B3B-ABEB5ECBE4A8}" name="Points4" dataDxfId="813">
      <calculatedColumnFormula>IF(N(AC4)=0,"",ROUND(AC4,0))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leau44912" displayName="Tableau44912" ref="AY22:BB44" headerRowCount="0" totalsRowShown="0" headerRowDxfId="812" dataDxfId="811">
  <tableColumns count="4">
    <tableColumn id="1" xr3:uid="{00000000-0010-0000-0700-000001000000}" name="Colonne1" headerRowDxfId="810" dataDxfId="809">
      <calculatedColumnFormula>IF(AV26=0,(AX10+AX11)/AV25),IF(AV26:AV27=0,(AX10+AX11+AX12))/AV25</calculatedColumnFormula>
    </tableColumn>
    <tableColumn id="2" xr3:uid="{00000000-0010-0000-0700-000002000000}" name="Colonne2" headerRowDxfId="808" dataDxfId="807"/>
    <tableColumn id="3" xr3:uid="{00000000-0010-0000-0700-000003000000}" name="Colonne3" headerRowDxfId="806" dataDxfId="805"/>
    <tableColumn id="4" xr3:uid="{00000000-0010-0000-0700-000004000000}" name="Colonne4" headerRowDxfId="804" dataDxfId="803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8000000}" name="Tableau581013" displayName="Tableau581013" ref="AW3:CJ15" totalsRowCount="1" headerRowDxfId="802" dataDxfId="801" totalsRowDxfId="800">
  <autoFilter ref="AW3:CJ14" xr:uid="{00000000-0009-0000-0100-00000C000000}"/>
  <tableColumns count="40">
    <tableColumn id="1" xr3:uid="{00000000-0010-0000-0800-000001000000}" name="1" dataDxfId="799" totalsRowDxfId="798"/>
    <tableColumn id="2" xr3:uid="{00000000-0010-0000-0800-000002000000}" name="2" dataDxfId="797" totalsRowDxfId="796"/>
    <tableColumn id="3" xr3:uid="{00000000-0010-0000-0800-000003000000}" name="3" dataDxfId="795" totalsRowDxfId="794"/>
    <tableColumn id="4" xr3:uid="{00000000-0010-0000-0800-000004000000}" name="4" dataDxfId="793" totalsRowDxfId="792"/>
    <tableColumn id="5" xr3:uid="{00000000-0010-0000-0800-000005000000}" name="5" dataDxfId="791" totalsRowDxfId="790"/>
    <tableColumn id="6" xr3:uid="{00000000-0010-0000-0800-000006000000}" name="6" dataDxfId="789" totalsRowDxfId="788"/>
    <tableColumn id="7" xr3:uid="{00000000-0010-0000-0800-000007000000}" name="7" dataDxfId="787" totalsRowDxfId="786"/>
    <tableColumn id="8" xr3:uid="{00000000-0010-0000-0800-000008000000}" name="8" dataDxfId="785" totalsRowDxfId="784"/>
    <tableColumn id="9" xr3:uid="{00000000-0010-0000-0800-000009000000}" name="9" dataDxfId="783" totalsRowDxfId="782"/>
    <tableColumn id="10" xr3:uid="{00000000-0010-0000-0800-00000A000000}" name="10" dataDxfId="781" totalsRowDxfId="780"/>
    <tableColumn id="11" xr3:uid="{00000000-0010-0000-0800-00000B000000}" name="11" dataDxfId="779" totalsRowDxfId="778"/>
    <tableColumn id="12" xr3:uid="{00000000-0010-0000-0800-00000C000000}" name="12" dataDxfId="777" totalsRowDxfId="776"/>
    <tableColumn id="13" xr3:uid="{00000000-0010-0000-0800-00000D000000}" name="13" dataDxfId="775" totalsRowDxfId="774"/>
    <tableColumn id="14" xr3:uid="{00000000-0010-0000-0800-00000E000000}" name="14" dataDxfId="773" totalsRowDxfId="772"/>
    <tableColumn id="15" xr3:uid="{00000000-0010-0000-0800-00000F000000}" name="15" dataDxfId="771" totalsRowDxfId="770"/>
    <tableColumn id="16" xr3:uid="{00000000-0010-0000-0800-000010000000}" name="16" dataDxfId="769" totalsRowDxfId="768"/>
    <tableColumn id="17" xr3:uid="{00000000-0010-0000-0800-000011000000}" name="17" dataDxfId="767" totalsRowDxfId="766"/>
    <tableColumn id="18" xr3:uid="{00000000-0010-0000-0800-000012000000}" name="18" dataDxfId="765" totalsRowDxfId="764"/>
    <tableColumn id="19" xr3:uid="{00000000-0010-0000-0800-000013000000}" name="19" dataDxfId="763" totalsRowDxfId="762"/>
    <tableColumn id="20" xr3:uid="{00000000-0010-0000-0800-000014000000}" name="20" dataDxfId="761" totalsRowDxfId="760"/>
    <tableColumn id="21" xr3:uid="{00000000-0010-0000-0800-000015000000}" name="21" dataDxfId="759" totalsRowDxfId="758"/>
    <tableColumn id="22" xr3:uid="{00000000-0010-0000-0800-000016000000}" name="22" dataDxfId="757" totalsRowDxfId="756"/>
    <tableColumn id="23" xr3:uid="{00000000-0010-0000-0800-000017000000}" name="23" dataDxfId="755" totalsRowDxfId="754"/>
    <tableColumn id="24" xr3:uid="{00000000-0010-0000-0800-000018000000}" name="24" dataDxfId="753" totalsRowDxfId="752"/>
    <tableColumn id="25" xr3:uid="{00000000-0010-0000-0800-000019000000}" name="25" dataDxfId="751" totalsRowDxfId="750"/>
    <tableColumn id="26" xr3:uid="{00000000-0010-0000-0800-00001A000000}" name="26" dataDxfId="749" totalsRowDxfId="748">
      <calculatedColumnFormula>SUM(BV3-2)</calculatedColumnFormula>
    </tableColumn>
    <tableColumn id="27" xr3:uid="{00000000-0010-0000-0800-00001B000000}" name="27" dataDxfId="747" totalsRowDxfId="746">
      <calculatedColumnFormula>SUM(BW3-2)</calculatedColumnFormula>
    </tableColumn>
    <tableColumn id="28" xr3:uid="{00000000-0010-0000-0800-00001C000000}" name="28" dataDxfId="745" totalsRowDxfId="744">
      <calculatedColumnFormula>SUM(BX3-2)</calculatedColumnFormula>
    </tableColumn>
    <tableColumn id="29" xr3:uid="{00000000-0010-0000-0800-00001D000000}" name="29" dataDxfId="743" totalsRowDxfId="742">
      <calculatedColumnFormula>SUM(BY3-2)</calculatedColumnFormula>
    </tableColumn>
    <tableColumn id="30" xr3:uid="{00000000-0010-0000-0800-00001E000000}" name="30" dataDxfId="741" totalsRowDxfId="740">
      <calculatedColumnFormula>SUM(BZ3-2)</calculatedColumnFormula>
    </tableColumn>
    <tableColumn id="31" xr3:uid="{00000000-0010-0000-0800-00001F000000}" name="31" dataDxfId="739" totalsRowDxfId="738"/>
    <tableColumn id="32" xr3:uid="{00000000-0010-0000-0800-000020000000}" name="32" dataDxfId="737" totalsRowDxfId="736"/>
    <tableColumn id="33" xr3:uid="{00000000-0010-0000-0800-000021000000}" name="33" dataDxfId="735" totalsRowDxfId="734"/>
    <tableColumn id="34" xr3:uid="{00000000-0010-0000-0800-000022000000}" name="34" dataDxfId="733" totalsRowDxfId="732"/>
    <tableColumn id="35" xr3:uid="{00000000-0010-0000-0800-000023000000}" name="35" dataDxfId="731" totalsRowDxfId="730"/>
    <tableColumn id="36" xr3:uid="{00000000-0010-0000-0800-000024000000}" name="36" dataDxfId="729" totalsRowDxfId="728"/>
    <tableColumn id="37" xr3:uid="{00000000-0010-0000-0800-000025000000}" name="37" dataDxfId="727" totalsRowDxfId="726"/>
    <tableColumn id="38" xr3:uid="{00000000-0010-0000-0800-000026000000}" name="38" dataDxfId="725" totalsRowDxfId="724"/>
    <tableColumn id="39" xr3:uid="{00000000-0010-0000-0800-000027000000}" name="39" dataDxfId="723" totalsRowDxfId="722"/>
    <tableColumn id="40" xr3:uid="{00000000-0010-0000-0800-000028000000}" name="40" dataDxfId="721" totalsRowDxfId="7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2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88"/>
  <sheetViews>
    <sheetView tabSelected="1" zoomScale="70" zoomScaleNormal="70" workbookViewId="0">
      <pane xSplit="1" topLeftCell="B1" activePane="topRight" state="frozen"/>
      <selection pane="topRight" activeCell="A5" sqref="A5"/>
    </sheetView>
  </sheetViews>
  <sheetFormatPr baseColWidth="10" defaultRowHeight="18.75" x14ac:dyDescent="0.3"/>
  <cols>
    <col min="1" max="1" width="30.7109375" style="1" customWidth="1"/>
    <col min="2" max="2" width="30.7109375" style="2" customWidth="1"/>
    <col min="3" max="4" width="14.7109375" style="36" customWidth="1"/>
    <col min="5" max="5" width="5.5703125" style="36" hidden="1" customWidth="1"/>
    <col min="6" max="6" width="14.7109375" style="385" customWidth="1"/>
    <col min="7" max="8" width="14.7109375" style="36" customWidth="1"/>
    <col min="9" max="9" width="6.85546875" style="36" hidden="1" customWidth="1"/>
    <col min="10" max="10" width="14.7109375" style="385" customWidth="1"/>
    <col min="11" max="12" width="14.7109375" style="36" customWidth="1"/>
    <col min="13" max="13" width="5.85546875" style="36" hidden="1" customWidth="1"/>
    <col min="14" max="14" width="14.7109375" style="385" customWidth="1"/>
    <col min="15" max="16" width="14.7109375" style="36" customWidth="1"/>
    <col min="17" max="17" width="7.85546875" style="36" hidden="1" customWidth="1"/>
    <col min="18" max="20" width="14.7109375" style="385" customWidth="1"/>
    <col min="21" max="21" width="16.140625" style="385" hidden="1" customWidth="1"/>
    <col min="22" max="22" width="14.7109375" style="385" customWidth="1"/>
    <col min="23" max="24" width="14.7109375" style="385" hidden="1" customWidth="1"/>
    <col min="25" max="25" width="13.85546875" style="385" hidden="1" customWidth="1"/>
    <col min="26" max="26" width="14.7109375" style="385" hidden="1" customWidth="1"/>
    <col min="27" max="27" width="11.7109375" customWidth="1"/>
    <col min="28" max="28" width="11.7109375" style="2" customWidth="1"/>
    <col min="29" max="29" width="16.7109375" style="2" customWidth="1"/>
    <col min="30" max="31" width="11.42578125" style="2"/>
    <col min="32" max="32" width="9.140625" style="2" bestFit="1" customWidth="1"/>
    <col min="33" max="34" width="7.28515625" style="2" bestFit="1" customWidth="1"/>
    <col min="35" max="35" width="11.140625" style="2" bestFit="1" customWidth="1"/>
    <col min="36" max="36" width="9.5703125" style="2" customWidth="1"/>
    <col min="37" max="40" width="7.28515625" style="2" bestFit="1" customWidth="1"/>
    <col min="41" max="41" width="8.28515625" style="2" bestFit="1" customWidth="1"/>
    <col min="42" max="42" width="7.7109375" style="2" bestFit="1" customWidth="1"/>
    <col min="43" max="50" width="8.28515625" style="2" bestFit="1" customWidth="1"/>
    <col min="51" max="51" width="8.7109375" style="2" bestFit="1" customWidth="1"/>
    <col min="52" max="52" width="8.28515625" style="2" bestFit="1" customWidth="1"/>
    <col min="53" max="61" width="8.7109375" style="2" bestFit="1" customWidth="1"/>
    <col min="62" max="62" width="8.28515625" style="2" bestFit="1" customWidth="1"/>
    <col min="63" max="71" width="8.7109375" style="2" bestFit="1" customWidth="1"/>
  </cols>
  <sheetData>
    <row r="1" spans="1:71" ht="23.25" x14ac:dyDescent="0.3">
      <c r="C1" s="599" t="s">
        <v>83</v>
      </c>
      <c r="D1" s="600"/>
      <c r="E1" s="600"/>
      <c r="F1" s="600"/>
      <c r="G1" s="599" t="s">
        <v>182</v>
      </c>
      <c r="H1" s="599"/>
      <c r="I1" s="599"/>
      <c r="J1" s="600"/>
      <c r="K1" s="599" t="s">
        <v>224</v>
      </c>
      <c r="L1" s="600"/>
      <c r="M1" s="600"/>
      <c r="N1" s="600"/>
      <c r="O1" s="599" t="s">
        <v>246</v>
      </c>
      <c r="P1" s="599"/>
      <c r="Q1" s="599"/>
      <c r="R1" s="600"/>
      <c r="S1" s="599" t="s">
        <v>303</v>
      </c>
      <c r="T1" s="600"/>
      <c r="U1" s="600"/>
      <c r="V1" s="600"/>
      <c r="W1" s="599"/>
      <c r="X1" s="600"/>
      <c r="Y1" s="600"/>
      <c r="Z1" s="600"/>
    </row>
    <row r="2" spans="1:71" ht="36.75" thickBot="1" x14ac:dyDescent="0.6">
      <c r="A2" s="590" t="s">
        <v>71</v>
      </c>
      <c r="B2" s="591"/>
      <c r="C2" s="393" t="s">
        <v>295</v>
      </c>
      <c r="D2" s="55">
        <f>E2</f>
        <v>11</v>
      </c>
      <c r="E2" s="40">
        <f>COUNT(D4:D43)</f>
        <v>11</v>
      </c>
      <c r="F2" s="329"/>
      <c r="G2" s="41"/>
      <c r="H2" s="37">
        <f>I2</f>
        <v>12</v>
      </c>
      <c r="I2" s="40">
        <f>COUNT(H4:H43)</f>
        <v>12</v>
      </c>
      <c r="J2" s="329"/>
      <c r="K2" s="41"/>
      <c r="L2" s="37">
        <f>M2</f>
        <v>13</v>
      </c>
      <c r="M2" s="40">
        <f>COUNT(L4:L43)</f>
        <v>13</v>
      </c>
      <c r="N2" s="329"/>
      <c r="O2" s="41"/>
      <c r="P2" s="37">
        <f>Q2</f>
        <v>11</v>
      </c>
      <c r="Q2" s="37">
        <f>COUNT(P4:P43)</f>
        <v>11</v>
      </c>
      <c r="R2" s="37"/>
      <c r="S2" s="37"/>
      <c r="T2" s="37"/>
      <c r="U2" s="37">
        <f>COUNT(T4:T43)</f>
        <v>13</v>
      </c>
      <c r="V2" s="37"/>
      <c r="W2" s="37"/>
      <c r="X2" s="37"/>
      <c r="Y2" s="37">
        <f>COUNT(X4:X43)</f>
        <v>0</v>
      </c>
      <c r="Z2" s="37"/>
      <c r="AB2" s="12"/>
      <c r="AC2" s="12"/>
      <c r="AE2" s="9" t="s">
        <v>5</v>
      </c>
      <c r="AF2" s="10">
        <v>1</v>
      </c>
      <c r="AG2" s="10">
        <v>1</v>
      </c>
      <c r="AH2" s="10">
        <v>2</v>
      </c>
      <c r="AI2" s="10">
        <v>2</v>
      </c>
      <c r="AJ2" s="10">
        <v>3</v>
      </c>
      <c r="AK2" s="10">
        <v>3</v>
      </c>
      <c r="AL2" s="10">
        <v>4</v>
      </c>
      <c r="AM2" s="10">
        <v>4</v>
      </c>
      <c r="AN2" s="10">
        <v>4</v>
      </c>
      <c r="AO2" s="10">
        <v>5</v>
      </c>
      <c r="AP2" s="10">
        <v>5</v>
      </c>
      <c r="AQ2" s="10">
        <v>5</v>
      </c>
      <c r="AR2" s="10">
        <v>5</v>
      </c>
      <c r="AS2" s="10">
        <v>5</v>
      </c>
      <c r="AT2" s="10">
        <v>5</v>
      </c>
      <c r="AU2" s="10">
        <v>6</v>
      </c>
      <c r="AV2" s="10">
        <v>6</v>
      </c>
      <c r="AW2" s="10">
        <v>6</v>
      </c>
      <c r="AX2" s="10">
        <v>6</v>
      </c>
      <c r="AY2" s="10">
        <v>6</v>
      </c>
      <c r="AZ2" s="10">
        <v>7</v>
      </c>
      <c r="BA2" s="10">
        <v>7</v>
      </c>
      <c r="BB2" s="10">
        <v>7</v>
      </c>
      <c r="BC2" s="10">
        <v>7</v>
      </c>
      <c r="BD2" s="10">
        <v>7</v>
      </c>
      <c r="BE2" s="10">
        <v>8</v>
      </c>
      <c r="BF2" s="10">
        <v>8</v>
      </c>
      <c r="BG2" s="10">
        <v>8</v>
      </c>
      <c r="BH2" s="10">
        <v>8</v>
      </c>
      <c r="BI2" s="10">
        <v>8</v>
      </c>
    </row>
    <row r="3" spans="1:71" ht="33" x14ac:dyDescent="0.45">
      <c r="A3" s="63" t="s">
        <v>0</v>
      </c>
      <c r="B3" s="64" t="s">
        <v>1</v>
      </c>
      <c r="C3" s="428" t="s">
        <v>3</v>
      </c>
      <c r="D3" s="428" t="s">
        <v>2</v>
      </c>
      <c r="E3" s="429" t="s">
        <v>4</v>
      </c>
      <c r="F3" s="430" t="s">
        <v>271</v>
      </c>
      <c r="G3" s="65" t="s">
        <v>80</v>
      </c>
      <c r="H3" s="66" t="s">
        <v>73</v>
      </c>
      <c r="I3" s="67" t="s">
        <v>74</v>
      </c>
      <c r="J3" s="394" t="s">
        <v>273</v>
      </c>
      <c r="K3" s="65" t="s">
        <v>81</v>
      </c>
      <c r="L3" s="68" t="s">
        <v>77</v>
      </c>
      <c r="M3" s="67" t="s">
        <v>75</v>
      </c>
      <c r="N3" s="394" t="s">
        <v>272</v>
      </c>
      <c r="O3" s="65" t="s">
        <v>82</v>
      </c>
      <c r="P3" s="68" t="s">
        <v>78</v>
      </c>
      <c r="Q3" s="69" t="s">
        <v>76</v>
      </c>
      <c r="R3" s="395" t="s">
        <v>285</v>
      </c>
      <c r="S3" s="395" t="s">
        <v>297</v>
      </c>
      <c r="T3" s="395" t="s">
        <v>298</v>
      </c>
      <c r="U3" s="395" t="s">
        <v>296</v>
      </c>
      <c r="V3" s="395" t="s">
        <v>284</v>
      </c>
      <c r="W3" s="395" t="s">
        <v>290</v>
      </c>
      <c r="X3" s="395" t="s">
        <v>291</v>
      </c>
      <c r="Y3" s="395" t="s">
        <v>292</v>
      </c>
      <c r="Z3" s="395" t="s">
        <v>299</v>
      </c>
      <c r="AA3" s="588" t="s">
        <v>269</v>
      </c>
      <c r="AB3" s="445" t="s">
        <v>286</v>
      </c>
      <c r="AC3" s="18"/>
      <c r="AF3" s="2" t="s">
        <v>9</v>
      </c>
      <c r="AG3" s="2" t="s">
        <v>10</v>
      </c>
      <c r="AH3" s="2" t="s">
        <v>11</v>
      </c>
      <c r="AI3" s="2" t="s">
        <v>12</v>
      </c>
      <c r="AJ3" s="2" t="s">
        <v>13</v>
      </c>
      <c r="AK3" s="2" t="s">
        <v>14</v>
      </c>
      <c r="AL3" s="2" t="s">
        <v>15</v>
      </c>
      <c r="AM3" s="2" t="s">
        <v>16</v>
      </c>
      <c r="AN3" s="2" t="s">
        <v>17</v>
      </c>
      <c r="AO3" s="2" t="s">
        <v>18</v>
      </c>
      <c r="AP3" s="2" t="s">
        <v>19</v>
      </c>
      <c r="AQ3" s="2" t="s">
        <v>20</v>
      </c>
      <c r="AR3" s="2" t="s">
        <v>21</v>
      </c>
      <c r="AS3" s="2" t="s">
        <v>22</v>
      </c>
      <c r="AT3" s="2" t="s">
        <v>23</v>
      </c>
      <c r="AU3" s="2" t="s">
        <v>24</v>
      </c>
      <c r="AV3" s="2" t="s">
        <v>25</v>
      </c>
      <c r="AW3" s="2" t="s">
        <v>26</v>
      </c>
      <c r="AX3" s="2" t="s">
        <v>27</v>
      </c>
      <c r="AY3" s="2" t="s">
        <v>28</v>
      </c>
      <c r="AZ3" s="2" t="s">
        <v>29</v>
      </c>
      <c r="BA3" s="2" t="s">
        <v>30</v>
      </c>
      <c r="BB3" s="2" t="s">
        <v>31</v>
      </c>
      <c r="BC3" s="2" t="s">
        <v>32</v>
      </c>
      <c r="BD3" s="2" t="s">
        <v>33</v>
      </c>
      <c r="BE3" s="2" t="s">
        <v>34</v>
      </c>
      <c r="BF3" s="2" t="s">
        <v>35</v>
      </c>
      <c r="BG3" s="2" t="s">
        <v>36</v>
      </c>
      <c r="BH3" s="2" t="s">
        <v>37</v>
      </c>
      <c r="BI3" s="2" t="s">
        <v>38</v>
      </c>
      <c r="BJ3" s="2" t="s">
        <v>42</v>
      </c>
      <c r="BK3" s="2" t="s">
        <v>43</v>
      </c>
      <c r="BL3" s="2" t="s">
        <v>44</v>
      </c>
      <c r="BM3" s="2" t="s">
        <v>45</v>
      </c>
      <c r="BN3" s="2" t="s">
        <v>46</v>
      </c>
      <c r="BO3" s="2" t="s">
        <v>47</v>
      </c>
      <c r="BP3" s="2" t="s">
        <v>48</v>
      </c>
      <c r="BQ3" s="2" t="s">
        <v>49</v>
      </c>
      <c r="BR3" s="2" t="s">
        <v>50</v>
      </c>
      <c r="BS3" s="2" t="s">
        <v>51</v>
      </c>
    </row>
    <row r="4" spans="1:71" ht="22.5" x14ac:dyDescent="0.45">
      <c r="A4" s="366" t="s">
        <v>84</v>
      </c>
      <c r="B4" s="438" t="s">
        <v>85</v>
      </c>
      <c r="C4" s="431">
        <f>IF(ISBLANK(D4),"",_xlfn.RANK.EQ(D4,D$4:D$43))</f>
        <v>1</v>
      </c>
      <c r="D4" s="575">
        <v>72</v>
      </c>
      <c r="E4" s="432">
        <f t="shared" ref="E4:E43" si="0">IF(C4=1,AF$34,IF(C4=2,AF$35,IF(C4=3,AF$36,IF(C4=4,AF$37,IF(C4=5,AF$38,IF(C4=6,AF$39,IF(C4=7,AF$40,IF(C4=8,AF$41,IF(C4=9,AF$42,IF(C4=10,AF$43,"0"))))))))))</f>
        <v>15</v>
      </c>
      <c r="F4" s="433">
        <f t="shared" ref="F4:F43" si="1">IF(N(E4)=0," ",E4)</f>
        <v>15</v>
      </c>
      <c r="G4" s="418">
        <f t="shared" ref="G4:G43" si="2">IF(ISBLANK(H4),"",_xlfn.RANK.EQ(H4,H$4:H$43))</f>
        <v>11</v>
      </c>
      <c r="H4" s="571">
        <v>60</v>
      </c>
      <c r="I4" s="420" t="str">
        <f t="shared" ref="I4:I43" si="3">IF(G4=1,AK$34,IF(G4=2,AK$35,IF(G4=3,AK$36,IF(G4=4,AK$37,IF(G4=5,AK$38,IF(G4=6,AK$39,IF(G4=7,AK$40,IF(G4=8,AK$41,IF(G4=9,AK$42,IF(G4=10,AK$43,"0"))))))))))</f>
        <v>0</v>
      </c>
      <c r="J4" s="419" t="str">
        <f t="shared" ref="J4:J43" si="4">IF(N(I4)=0," ",I4)</f>
        <v xml:space="preserve"> </v>
      </c>
      <c r="K4" s="59">
        <f t="shared" ref="K4:K43" si="5">IF(ISBLANK(L4),"",_xlfn.RANK.EQ(L4,L$4:L$43))</f>
        <v>1</v>
      </c>
      <c r="L4" s="567">
        <v>70.5</v>
      </c>
      <c r="M4" s="424">
        <f t="shared" ref="M4:M43" si="6">IF(K4=1,AP$34,IF(K4=2,AP$35,IF(K4=3,AP$36,IF(K4=4,AP$37,IF(K4=5,AP$38,IF(K4=6,AP$39,IF(K4=7,AP$40,IF(K4=8,AP$41,IF(K4=9,AP$42,IF(K4=10,AP$43,"0"))))))))))</f>
        <v>16</v>
      </c>
      <c r="N4" s="60">
        <f t="shared" ref="N4:N43" si="7">IF(N(M4)=0," ",ROUND(M4,0))</f>
        <v>16</v>
      </c>
      <c r="O4" s="61">
        <f t="shared" ref="O4:O43" si="8">IF(ISBLANK(P4),"",_xlfn.RANK.EQ(P4,P$4:P$43))</f>
        <v>4</v>
      </c>
      <c r="P4" s="577">
        <v>69</v>
      </c>
      <c r="Q4" s="408">
        <f t="shared" ref="Q4:Q43" si="9">IF(O4=1,AU$34,IF(O4=2,AU$35,IF(O4=3,AU$36,IF(O4=4,AU$37,IF(O4=5,AU$38,IF(O4=6,AU$39,IF(O4=7,AU$40,IF(O4=8,AU$41,IF(O4=9,AU$42,IF(O4=10,AU$43,"0"))))))))))</f>
        <v>9</v>
      </c>
      <c r="R4" s="62">
        <f t="shared" ref="R4:R43" si="10">IF(N(Q4)=0," ",ROUND(Q4,0))</f>
        <v>9</v>
      </c>
      <c r="S4" s="402">
        <f t="shared" ref="S4:S43" si="11">IF(ISBLANK(T4),"",_xlfn.RANK.EQ(T4,T$4:T$43))</f>
        <v>7</v>
      </c>
      <c r="T4" s="582">
        <v>62</v>
      </c>
      <c r="U4" s="403" t="str">
        <f t="shared" ref="U4:U43" si="12">IF(S4=1,AZ$34,IF(S4=2,AZ$35,IF(S4=3,AZ$36,IF(S4=4,AZ$37,IF(S4=5,AZ$38,IF(S4=6,AZ$39,IF(S4=7,AZ$40,IF(S4=8,AZ$41,IF(S4=9,AZ$42,IF(S4=10,AZ$43,"0"))))))))))</f>
        <v>0,00</v>
      </c>
      <c r="V4" s="404" t="str">
        <f t="shared" ref="V4:V43" si="13">IF(N(U4)=0," ",ROUND(U4,0))</f>
        <v xml:space="preserve"> </v>
      </c>
      <c r="W4" s="412" t="str">
        <f t="shared" ref="W4:W43" si="14">IF(ISBLANK(X4),"",_xlfn.RANK.EQ(X4,X$4:X$43))</f>
        <v/>
      </c>
      <c r="X4" s="584"/>
      <c r="Y4" s="413" t="str">
        <f t="shared" ref="Y4:Y43" si="15">IF(W4=1,BE$34,IF(W4=2,BE$35,IF(W4=3,BE$36,IF(W4=4,BE$37,IF(W4=5,BE$38,IF(W4=6,BE$39,IF(W4=7,BE$40,IF(W4=8,BE$41,IF(W4=9,BE$42,IF(W4=10,BE$43,"0"))))))))))</f>
        <v>0</v>
      </c>
      <c r="Z4" s="414" t="str">
        <f t="shared" ref="Z4:Z43" si="16">IF(N(Y4)=0," ",ROUND(Y4,0))</f>
        <v xml:space="preserve"> </v>
      </c>
      <c r="AA4" s="589">
        <f>COUNT(Tableau22[[#This Row],[Score]],Tableau22[[#This Row],[Score2]],Tableau22[[#This Row],[Score3]],Tableau22[[#This Row],[Score4]],Tableau22[[#This Row],[Score5]],Tableau22[[#This Row],[Score6]])</f>
        <v>5</v>
      </c>
      <c r="AB4" s="104">
        <f t="shared" ref="AB4:AB43" si="17">ROUND(E4,0)+ROUND(I4,0)+ROUND(M4,0)+ROUND(Q4,0)+ROUND(U4,0)+ROUND(Y4,0)</f>
        <v>40</v>
      </c>
      <c r="AC4" s="18"/>
      <c r="AF4" s="11" t="s">
        <v>9</v>
      </c>
      <c r="AG4" s="11" t="s">
        <v>10</v>
      </c>
      <c r="AH4" s="11" t="s">
        <v>11</v>
      </c>
      <c r="AI4" s="11" t="s">
        <v>12</v>
      </c>
      <c r="AJ4" s="11" t="s">
        <v>13</v>
      </c>
      <c r="AK4" s="11" t="s">
        <v>14</v>
      </c>
      <c r="AL4" s="11" t="s">
        <v>15</v>
      </c>
      <c r="AM4" s="11" t="s">
        <v>16</v>
      </c>
      <c r="AN4" s="11" t="s">
        <v>17</v>
      </c>
      <c r="AO4" s="11" t="s">
        <v>18</v>
      </c>
      <c r="AP4" s="11" t="s">
        <v>19</v>
      </c>
      <c r="AQ4" s="11" t="s">
        <v>20</v>
      </c>
      <c r="AR4" s="11" t="s">
        <v>21</v>
      </c>
      <c r="AS4" s="11" t="s">
        <v>22</v>
      </c>
      <c r="AT4" s="11" t="s">
        <v>23</v>
      </c>
      <c r="AU4" s="11" t="s">
        <v>24</v>
      </c>
      <c r="AV4" s="11" t="s">
        <v>25</v>
      </c>
      <c r="AW4" s="11" t="s">
        <v>26</v>
      </c>
      <c r="AX4" s="11" t="s">
        <v>27</v>
      </c>
      <c r="AY4" s="11" t="s">
        <v>28</v>
      </c>
      <c r="AZ4" s="11" t="s">
        <v>29</v>
      </c>
      <c r="BA4" s="11" t="s">
        <v>30</v>
      </c>
      <c r="BB4" s="11" t="s">
        <v>31</v>
      </c>
      <c r="BC4" s="11" t="s">
        <v>32</v>
      </c>
      <c r="BD4" s="11" t="s">
        <v>33</v>
      </c>
      <c r="BE4" s="11" t="s">
        <v>34</v>
      </c>
      <c r="BF4" s="11" t="s">
        <v>35</v>
      </c>
      <c r="BG4" s="11" t="s">
        <v>36</v>
      </c>
      <c r="BH4" s="11" t="s">
        <v>37</v>
      </c>
      <c r="BI4" s="11" t="s">
        <v>38</v>
      </c>
      <c r="BJ4" s="11">
        <v>31</v>
      </c>
      <c r="BK4" s="11">
        <v>32</v>
      </c>
      <c r="BL4" s="11">
        <v>33</v>
      </c>
      <c r="BM4" s="11">
        <v>34</v>
      </c>
      <c r="BN4" s="11">
        <v>35</v>
      </c>
      <c r="BO4" s="11">
        <v>36</v>
      </c>
      <c r="BP4" s="11">
        <v>37</v>
      </c>
      <c r="BQ4" s="11">
        <v>38</v>
      </c>
      <c r="BR4" s="11">
        <v>39</v>
      </c>
      <c r="BS4" s="11">
        <v>40</v>
      </c>
    </row>
    <row r="5" spans="1:71" ht="22.5" x14ac:dyDescent="0.45">
      <c r="A5" s="366" t="s">
        <v>86</v>
      </c>
      <c r="B5" s="438" t="s">
        <v>87</v>
      </c>
      <c r="C5" s="431">
        <f t="shared" ref="C5:C43" si="18">IF(ISBLANK(D5),"",_xlfn.RANK.EQ(D5,D$4:D$43))</f>
        <v>9</v>
      </c>
      <c r="D5" s="575">
        <v>64</v>
      </c>
      <c r="E5" s="432">
        <f t="shared" si="0"/>
        <v>0</v>
      </c>
      <c r="F5" s="433" t="str">
        <f t="shared" si="1"/>
        <v xml:space="preserve"> </v>
      </c>
      <c r="G5" s="418" t="str">
        <f t="shared" si="2"/>
        <v/>
      </c>
      <c r="H5" s="571"/>
      <c r="I5" s="420" t="str">
        <f t="shared" si="3"/>
        <v>0</v>
      </c>
      <c r="J5" s="419" t="str">
        <f t="shared" si="4"/>
        <v xml:space="preserve"> </v>
      </c>
      <c r="K5" s="59" t="str">
        <f t="shared" si="5"/>
        <v/>
      </c>
      <c r="L5" s="567"/>
      <c r="M5" s="424" t="str">
        <f t="shared" si="6"/>
        <v>0</v>
      </c>
      <c r="N5" s="60" t="str">
        <f t="shared" si="7"/>
        <v xml:space="preserve"> </v>
      </c>
      <c r="O5" s="61" t="str">
        <f t="shared" si="8"/>
        <v/>
      </c>
      <c r="P5" s="577"/>
      <c r="Q5" s="408" t="str">
        <f t="shared" si="9"/>
        <v>0</v>
      </c>
      <c r="R5" s="62" t="str">
        <f t="shared" si="10"/>
        <v xml:space="preserve"> </v>
      </c>
      <c r="S5" s="402">
        <f t="shared" si="11"/>
        <v>12</v>
      </c>
      <c r="T5" s="582">
        <v>60</v>
      </c>
      <c r="U5" s="403" t="str">
        <f t="shared" si="12"/>
        <v>0</v>
      </c>
      <c r="V5" s="404" t="str">
        <f t="shared" si="13"/>
        <v xml:space="preserve"> </v>
      </c>
      <c r="W5" s="412" t="str">
        <f t="shared" si="14"/>
        <v/>
      </c>
      <c r="X5" s="584"/>
      <c r="Y5" s="413" t="str">
        <f t="shared" si="15"/>
        <v>0</v>
      </c>
      <c r="Z5" s="414" t="str">
        <f t="shared" si="16"/>
        <v xml:space="preserve"> </v>
      </c>
      <c r="AA5" s="589">
        <f>COUNT(Tableau22[[#This Row],[Score]],Tableau22[[#This Row],[Score2]],Tableau22[[#This Row],[Score3]],Tableau22[[#This Row],[Score4]],Tableau22[[#This Row],[Score5]],Tableau22[[#This Row],[Score6]])</f>
        <v>2</v>
      </c>
      <c r="AB5" s="104">
        <f t="shared" si="17"/>
        <v>0</v>
      </c>
      <c r="AC5" s="18"/>
      <c r="AE5" s="9">
        <v>1</v>
      </c>
      <c r="AF5" s="2">
        <v>1</v>
      </c>
      <c r="AG5" s="2">
        <v>3</v>
      </c>
      <c r="AH5" s="2">
        <v>5</v>
      </c>
      <c r="AI5" s="2">
        <v>7</v>
      </c>
      <c r="AJ5" s="2">
        <f t="shared" ref="AJ5:BS5" si="19">SUM(5+AJ4-1)</f>
        <v>9</v>
      </c>
      <c r="AK5" s="2">
        <f t="shared" si="19"/>
        <v>10</v>
      </c>
      <c r="AL5" s="2">
        <f t="shared" si="19"/>
        <v>11</v>
      </c>
      <c r="AM5" s="2">
        <f t="shared" si="19"/>
        <v>12</v>
      </c>
      <c r="AN5" s="2">
        <f t="shared" si="19"/>
        <v>13</v>
      </c>
      <c r="AO5" s="2">
        <f t="shared" si="19"/>
        <v>14</v>
      </c>
      <c r="AP5" s="2">
        <f t="shared" si="19"/>
        <v>15</v>
      </c>
      <c r="AQ5" s="2">
        <f t="shared" si="19"/>
        <v>16</v>
      </c>
      <c r="AR5" s="2">
        <f t="shared" si="19"/>
        <v>17</v>
      </c>
      <c r="AS5" s="2">
        <f t="shared" si="19"/>
        <v>18</v>
      </c>
      <c r="AT5" s="2">
        <f t="shared" si="19"/>
        <v>19</v>
      </c>
      <c r="AU5" s="2">
        <f t="shared" si="19"/>
        <v>20</v>
      </c>
      <c r="AV5" s="2">
        <f t="shared" si="19"/>
        <v>21</v>
      </c>
      <c r="AW5" s="2">
        <f t="shared" si="19"/>
        <v>22</v>
      </c>
      <c r="AX5" s="2">
        <f t="shared" si="19"/>
        <v>23</v>
      </c>
      <c r="AY5" s="2">
        <f t="shared" si="19"/>
        <v>24</v>
      </c>
      <c r="AZ5" s="2">
        <f t="shared" si="19"/>
        <v>25</v>
      </c>
      <c r="BA5" s="2">
        <f t="shared" si="19"/>
        <v>26</v>
      </c>
      <c r="BB5" s="2">
        <f t="shared" si="19"/>
        <v>27</v>
      </c>
      <c r="BC5" s="2">
        <f t="shared" si="19"/>
        <v>28</v>
      </c>
      <c r="BD5" s="2">
        <f t="shared" si="19"/>
        <v>29</v>
      </c>
      <c r="BE5" s="2">
        <f t="shared" si="19"/>
        <v>30</v>
      </c>
      <c r="BF5" s="2">
        <f t="shared" si="19"/>
        <v>31</v>
      </c>
      <c r="BG5" s="2">
        <f t="shared" si="19"/>
        <v>32</v>
      </c>
      <c r="BH5" s="2">
        <f t="shared" si="19"/>
        <v>33</v>
      </c>
      <c r="BI5" s="2">
        <f t="shared" si="19"/>
        <v>34</v>
      </c>
      <c r="BJ5" s="2">
        <f t="shared" si="19"/>
        <v>35</v>
      </c>
      <c r="BK5" s="2">
        <f t="shared" si="19"/>
        <v>36</v>
      </c>
      <c r="BL5" s="2">
        <f t="shared" si="19"/>
        <v>37</v>
      </c>
      <c r="BM5" s="2">
        <f t="shared" si="19"/>
        <v>38</v>
      </c>
      <c r="BN5" s="2">
        <f t="shared" si="19"/>
        <v>39</v>
      </c>
      <c r="BO5" s="2">
        <f t="shared" si="19"/>
        <v>40</v>
      </c>
      <c r="BP5" s="2">
        <f t="shared" si="19"/>
        <v>41</v>
      </c>
      <c r="BQ5" s="2">
        <f t="shared" si="19"/>
        <v>42</v>
      </c>
      <c r="BR5" s="2">
        <f t="shared" si="19"/>
        <v>43</v>
      </c>
      <c r="BS5" s="2">
        <f t="shared" si="19"/>
        <v>44</v>
      </c>
    </row>
    <row r="6" spans="1:71" ht="22.5" x14ac:dyDescent="0.45">
      <c r="A6" s="367" t="s">
        <v>88</v>
      </c>
      <c r="B6" s="439" t="s">
        <v>89</v>
      </c>
      <c r="C6" s="431">
        <f t="shared" si="18"/>
        <v>3</v>
      </c>
      <c r="D6" s="575">
        <v>71</v>
      </c>
      <c r="E6" s="432">
        <f t="shared" si="0"/>
        <v>11</v>
      </c>
      <c r="F6" s="433">
        <f t="shared" si="1"/>
        <v>11</v>
      </c>
      <c r="G6" s="418">
        <f t="shared" si="2"/>
        <v>6</v>
      </c>
      <c r="H6" s="571">
        <v>67</v>
      </c>
      <c r="I6" s="420">
        <f t="shared" si="3"/>
        <v>0</v>
      </c>
      <c r="J6" s="419" t="str">
        <f t="shared" si="4"/>
        <v xml:space="preserve"> </v>
      </c>
      <c r="K6" s="59">
        <f t="shared" si="5"/>
        <v>3</v>
      </c>
      <c r="L6" s="567">
        <v>70</v>
      </c>
      <c r="M6" s="424">
        <f t="shared" si="6"/>
        <v>12</v>
      </c>
      <c r="N6" s="60">
        <f t="shared" si="7"/>
        <v>12</v>
      </c>
      <c r="O6" s="61" t="str">
        <f t="shared" si="8"/>
        <v/>
      </c>
      <c r="P6" s="577"/>
      <c r="Q6" s="408" t="str">
        <f t="shared" si="9"/>
        <v>0</v>
      </c>
      <c r="R6" s="62" t="str">
        <f t="shared" si="10"/>
        <v xml:space="preserve"> </v>
      </c>
      <c r="S6" s="402">
        <f t="shared" si="11"/>
        <v>6</v>
      </c>
      <c r="T6" s="582">
        <v>63</v>
      </c>
      <c r="U6" s="403" t="str">
        <f t="shared" si="12"/>
        <v>0,00</v>
      </c>
      <c r="V6" s="404" t="str">
        <f t="shared" si="13"/>
        <v xml:space="preserve"> </v>
      </c>
      <c r="W6" s="412" t="str">
        <f t="shared" si="14"/>
        <v/>
      </c>
      <c r="X6" s="584"/>
      <c r="Y6" s="413" t="str">
        <f t="shared" si="15"/>
        <v>0</v>
      </c>
      <c r="Z6" s="414" t="str">
        <f t="shared" si="16"/>
        <v xml:space="preserve"> </v>
      </c>
      <c r="AA6" s="589">
        <f>COUNT(Tableau22[[#This Row],[Score]],Tableau22[[#This Row],[Score2]],Tableau22[[#This Row],[Score3]],Tableau22[[#This Row],[Score4]],Tableau22[[#This Row],[Score5]],Tableau22[[#This Row],[Score6]])</f>
        <v>4</v>
      </c>
      <c r="AB6" s="104">
        <f t="shared" si="17"/>
        <v>23</v>
      </c>
      <c r="AC6" s="18"/>
      <c r="AE6" s="2">
        <v>2</v>
      </c>
      <c r="AH6" s="2">
        <f t="shared" ref="AH6" si="20">SUM(AH5-2)</f>
        <v>3</v>
      </c>
      <c r="AI6" s="2">
        <f>SUM(AI5-2)</f>
        <v>5</v>
      </c>
      <c r="AJ6" s="2">
        <f>SUM(AJ5-2)</f>
        <v>7</v>
      </c>
      <c r="AK6" s="2">
        <f t="shared" ref="AK6:BH6" si="21">SUM(AK5-2)</f>
        <v>8</v>
      </c>
      <c r="AL6" s="2">
        <f t="shared" si="21"/>
        <v>9</v>
      </c>
      <c r="AM6" s="2">
        <f t="shared" si="21"/>
        <v>10</v>
      </c>
      <c r="AN6" s="2">
        <f t="shared" si="21"/>
        <v>11</v>
      </c>
      <c r="AO6" s="2">
        <f t="shared" si="21"/>
        <v>12</v>
      </c>
      <c r="AP6" s="2">
        <f t="shared" si="21"/>
        <v>13</v>
      </c>
      <c r="AQ6" s="2">
        <f t="shared" si="21"/>
        <v>14</v>
      </c>
      <c r="AR6" s="2">
        <f t="shared" si="21"/>
        <v>15</v>
      </c>
      <c r="AS6" s="2">
        <f t="shared" si="21"/>
        <v>16</v>
      </c>
      <c r="AT6" s="2">
        <f t="shared" si="21"/>
        <v>17</v>
      </c>
      <c r="AU6" s="2">
        <f t="shared" si="21"/>
        <v>18</v>
      </c>
      <c r="AV6" s="2">
        <f t="shared" si="21"/>
        <v>19</v>
      </c>
      <c r="AW6" s="2">
        <f t="shared" si="21"/>
        <v>20</v>
      </c>
      <c r="AX6" s="2">
        <f t="shared" si="21"/>
        <v>21</v>
      </c>
      <c r="AY6" s="2">
        <f t="shared" si="21"/>
        <v>22</v>
      </c>
      <c r="AZ6" s="2">
        <f t="shared" si="21"/>
        <v>23</v>
      </c>
      <c r="BA6" s="2">
        <f t="shared" si="21"/>
        <v>24</v>
      </c>
      <c r="BB6" s="2">
        <f t="shared" si="21"/>
        <v>25</v>
      </c>
      <c r="BC6" s="2">
        <f t="shared" si="21"/>
        <v>26</v>
      </c>
      <c r="BD6" s="2">
        <f t="shared" si="21"/>
        <v>27</v>
      </c>
      <c r="BE6" s="2">
        <f t="shared" si="21"/>
        <v>28</v>
      </c>
      <c r="BF6" s="2">
        <f t="shared" si="21"/>
        <v>29</v>
      </c>
      <c r="BG6" s="2">
        <f t="shared" si="21"/>
        <v>30</v>
      </c>
      <c r="BH6" s="2">
        <f t="shared" si="21"/>
        <v>31</v>
      </c>
      <c r="BI6" s="2">
        <f>SUM(BI5-2)</f>
        <v>32</v>
      </c>
      <c r="BJ6" s="2">
        <f t="shared" ref="BJ6:BS6" si="22">SUM(BJ5-2)</f>
        <v>33</v>
      </c>
      <c r="BK6" s="2">
        <f t="shared" si="22"/>
        <v>34</v>
      </c>
      <c r="BL6" s="2">
        <f t="shared" si="22"/>
        <v>35</v>
      </c>
      <c r="BM6" s="2">
        <f t="shared" si="22"/>
        <v>36</v>
      </c>
      <c r="BN6" s="2">
        <f t="shared" si="22"/>
        <v>37</v>
      </c>
      <c r="BO6" s="2">
        <f t="shared" si="22"/>
        <v>38</v>
      </c>
      <c r="BP6" s="2">
        <f t="shared" si="22"/>
        <v>39</v>
      </c>
      <c r="BQ6" s="2">
        <f t="shared" si="22"/>
        <v>40</v>
      </c>
      <c r="BR6" s="2">
        <f t="shared" si="22"/>
        <v>41</v>
      </c>
      <c r="BS6" s="2">
        <f t="shared" si="22"/>
        <v>42</v>
      </c>
    </row>
    <row r="7" spans="1:71" ht="22.5" x14ac:dyDescent="0.45">
      <c r="A7" s="369" t="s">
        <v>90</v>
      </c>
      <c r="B7" s="440" t="s">
        <v>91</v>
      </c>
      <c r="C7" s="431">
        <f t="shared" si="18"/>
        <v>10</v>
      </c>
      <c r="D7" s="575">
        <v>63</v>
      </c>
      <c r="E7" s="432">
        <f t="shared" si="0"/>
        <v>0</v>
      </c>
      <c r="F7" s="433" t="str">
        <f t="shared" si="1"/>
        <v xml:space="preserve"> </v>
      </c>
      <c r="G7" s="418" t="str">
        <f t="shared" si="2"/>
        <v/>
      </c>
      <c r="H7" s="571"/>
      <c r="I7" s="420" t="str">
        <f t="shared" si="3"/>
        <v>0</v>
      </c>
      <c r="J7" s="419" t="str">
        <f t="shared" si="4"/>
        <v xml:space="preserve"> </v>
      </c>
      <c r="K7" s="59" t="str">
        <f t="shared" si="5"/>
        <v/>
      </c>
      <c r="L7" s="567"/>
      <c r="M7" s="424" t="str">
        <f t="shared" si="6"/>
        <v>0</v>
      </c>
      <c r="N7" s="60" t="str">
        <f t="shared" si="7"/>
        <v xml:space="preserve"> </v>
      </c>
      <c r="O7" s="61" t="str">
        <f t="shared" si="8"/>
        <v/>
      </c>
      <c r="P7" s="577"/>
      <c r="Q7" s="408" t="str">
        <f t="shared" si="9"/>
        <v>0</v>
      </c>
      <c r="R7" s="62" t="str">
        <f t="shared" si="10"/>
        <v xml:space="preserve"> </v>
      </c>
      <c r="S7" s="402" t="str">
        <f t="shared" si="11"/>
        <v/>
      </c>
      <c r="T7" s="582"/>
      <c r="U7" s="403" t="str">
        <f t="shared" si="12"/>
        <v>0</v>
      </c>
      <c r="V7" s="404" t="str">
        <f t="shared" si="13"/>
        <v xml:space="preserve"> </v>
      </c>
      <c r="W7" s="412" t="str">
        <f t="shared" si="14"/>
        <v/>
      </c>
      <c r="X7" s="584"/>
      <c r="Y7" s="413" t="str">
        <f t="shared" si="15"/>
        <v>0</v>
      </c>
      <c r="Z7" s="414" t="str">
        <f t="shared" si="16"/>
        <v xml:space="preserve"> </v>
      </c>
      <c r="AA7" s="589">
        <f>COUNT(Tableau22[[#This Row],[Score]],Tableau22[[#This Row],[Score2]],Tableau22[[#This Row],[Score3]],Tableau22[[#This Row],[Score4]],Tableau22[[#This Row],[Score5]],Tableau22[[#This Row],[Score6]])</f>
        <v>1</v>
      </c>
      <c r="AB7" s="104">
        <f t="shared" si="17"/>
        <v>0</v>
      </c>
      <c r="AC7" s="18"/>
      <c r="AE7" s="9">
        <v>3</v>
      </c>
      <c r="AJ7" s="2">
        <f t="shared" ref="AJ7:BS14" si="23">SUM(AJ6-2)</f>
        <v>5</v>
      </c>
      <c r="AK7" s="2">
        <f t="shared" si="23"/>
        <v>6</v>
      </c>
      <c r="AL7" s="2">
        <f t="shared" si="23"/>
        <v>7</v>
      </c>
      <c r="AM7" s="2">
        <f t="shared" si="23"/>
        <v>8</v>
      </c>
      <c r="AN7" s="2">
        <f t="shared" si="23"/>
        <v>9</v>
      </c>
      <c r="AO7" s="2">
        <f t="shared" si="23"/>
        <v>10</v>
      </c>
      <c r="AP7" s="2">
        <f t="shared" si="23"/>
        <v>11</v>
      </c>
      <c r="AQ7" s="2">
        <f t="shared" si="23"/>
        <v>12</v>
      </c>
      <c r="AR7" s="2">
        <f t="shared" si="23"/>
        <v>13</v>
      </c>
      <c r="AS7" s="2">
        <f t="shared" si="23"/>
        <v>14</v>
      </c>
      <c r="AT7" s="2">
        <f t="shared" si="23"/>
        <v>15</v>
      </c>
      <c r="AU7" s="2">
        <f t="shared" si="23"/>
        <v>16</v>
      </c>
      <c r="AV7" s="2">
        <f t="shared" si="23"/>
        <v>17</v>
      </c>
      <c r="AW7" s="2">
        <f t="shared" si="23"/>
        <v>18</v>
      </c>
      <c r="AX7" s="2">
        <f t="shared" si="23"/>
        <v>19</v>
      </c>
      <c r="AY7" s="2">
        <f t="shared" si="23"/>
        <v>20</v>
      </c>
      <c r="AZ7" s="2">
        <f t="shared" si="23"/>
        <v>21</v>
      </c>
      <c r="BA7" s="2">
        <f t="shared" si="23"/>
        <v>22</v>
      </c>
      <c r="BB7" s="2">
        <f t="shared" si="23"/>
        <v>23</v>
      </c>
      <c r="BC7" s="2">
        <f t="shared" si="23"/>
        <v>24</v>
      </c>
      <c r="BD7" s="2">
        <f t="shared" si="23"/>
        <v>25</v>
      </c>
      <c r="BE7" s="2">
        <f t="shared" si="23"/>
        <v>26</v>
      </c>
      <c r="BF7" s="2">
        <f t="shared" si="23"/>
        <v>27</v>
      </c>
      <c r="BG7" s="2">
        <f t="shared" si="23"/>
        <v>28</v>
      </c>
      <c r="BH7" s="2">
        <f t="shared" si="23"/>
        <v>29</v>
      </c>
      <c r="BI7" s="2">
        <f t="shared" si="23"/>
        <v>30</v>
      </c>
      <c r="BJ7" s="2">
        <f t="shared" si="23"/>
        <v>31</v>
      </c>
      <c r="BK7" s="2">
        <f t="shared" si="23"/>
        <v>32</v>
      </c>
      <c r="BL7" s="2">
        <f t="shared" si="23"/>
        <v>33</v>
      </c>
      <c r="BM7" s="2">
        <f t="shared" si="23"/>
        <v>34</v>
      </c>
      <c r="BN7" s="2">
        <f t="shared" si="23"/>
        <v>35</v>
      </c>
      <c r="BO7" s="2">
        <f t="shared" si="23"/>
        <v>36</v>
      </c>
      <c r="BP7" s="2">
        <f t="shared" si="23"/>
        <v>37</v>
      </c>
      <c r="BQ7" s="2">
        <f t="shared" si="23"/>
        <v>38</v>
      </c>
      <c r="BR7" s="2">
        <f t="shared" si="23"/>
        <v>39</v>
      </c>
      <c r="BS7" s="2">
        <f t="shared" si="23"/>
        <v>40</v>
      </c>
    </row>
    <row r="8" spans="1:71" ht="22.5" x14ac:dyDescent="0.45">
      <c r="A8" s="367" t="s">
        <v>92</v>
      </c>
      <c r="B8" s="441" t="s">
        <v>93</v>
      </c>
      <c r="C8" s="431">
        <f t="shared" si="18"/>
        <v>11</v>
      </c>
      <c r="D8" s="575">
        <v>60</v>
      </c>
      <c r="E8" s="432" t="str">
        <f t="shared" si="0"/>
        <v>0</v>
      </c>
      <c r="F8" s="433" t="str">
        <f t="shared" si="1"/>
        <v xml:space="preserve"> </v>
      </c>
      <c r="G8" s="418" t="str">
        <f t="shared" si="2"/>
        <v/>
      </c>
      <c r="H8" s="571"/>
      <c r="I8" s="420" t="str">
        <f t="shared" si="3"/>
        <v>0</v>
      </c>
      <c r="J8" s="419" t="str">
        <f t="shared" si="4"/>
        <v xml:space="preserve"> </v>
      </c>
      <c r="K8" s="59">
        <f t="shared" si="5"/>
        <v>11</v>
      </c>
      <c r="L8" s="567">
        <v>60</v>
      </c>
      <c r="M8" s="424" t="str">
        <f t="shared" si="6"/>
        <v>0</v>
      </c>
      <c r="N8" s="60" t="str">
        <f t="shared" si="7"/>
        <v xml:space="preserve"> </v>
      </c>
      <c r="O8" s="61">
        <f t="shared" si="8"/>
        <v>7</v>
      </c>
      <c r="P8" s="577">
        <v>63</v>
      </c>
      <c r="Q8" s="408">
        <f t="shared" si="9"/>
        <v>0</v>
      </c>
      <c r="R8" s="62" t="str">
        <f t="shared" si="10"/>
        <v xml:space="preserve"> </v>
      </c>
      <c r="S8" s="402" t="str">
        <f t="shared" si="11"/>
        <v/>
      </c>
      <c r="T8" s="582"/>
      <c r="U8" s="403" t="str">
        <f t="shared" si="12"/>
        <v>0</v>
      </c>
      <c r="V8" s="404" t="str">
        <f t="shared" si="13"/>
        <v xml:space="preserve"> </v>
      </c>
      <c r="W8" s="412" t="str">
        <f t="shared" si="14"/>
        <v/>
      </c>
      <c r="X8" s="584"/>
      <c r="Y8" s="413" t="str">
        <f t="shared" si="15"/>
        <v>0</v>
      </c>
      <c r="Z8" s="414" t="str">
        <f t="shared" si="16"/>
        <v xml:space="preserve"> </v>
      </c>
      <c r="AA8" s="589">
        <f>COUNT(Tableau22[[#This Row],[Score]],Tableau22[[#This Row],[Score2]],Tableau22[[#This Row],[Score3]],Tableau22[[#This Row],[Score4]],Tableau22[[#This Row],[Score5]],Tableau22[[#This Row],[Score6]])</f>
        <v>3</v>
      </c>
      <c r="AB8" s="104">
        <f t="shared" si="17"/>
        <v>0</v>
      </c>
      <c r="AC8" s="18"/>
      <c r="AE8" s="2">
        <v>4</v>
      </c>
      <c r="AL8" s="2">
        <f t="shared" si="23"/>
        <v>5</v>
      </c>
      <c r="AM8" s="2">
        <f t="shared" si="23"/>
        <v>6</v>
      </c>
      <c r="AN8" s="2">
        <f t="shared" si="23"/>
        <v>7</v>
      </c>
      <c r="AO8" s="2">
        <f t="shared" si="23"/>
        <v>8</v>
      </c>
      <c r="AP8" s="2">
        <f t="shared" si="23"/>
        <v>9</v>
      </c>
      <c r="AQ8" s="2">
        <f t="shared" si="23"/>
        <v>10</v>
      </c>
      <c r="AR8" s="2">
        <f t="shared" si="23"/>
        <v>11</v>
      </c>
      <c r="AS8" s="2">
        <f t="shared" si="23"/>
        <v>12</v>
      </c>
      <c r="AT8" s="2">
        <f t="shared" si="23"/>
        <v>13</v>
      </c>
      <c r="AU8" s="2">
        <f t="shared" si="23"/>
        <v>14</v>
      </c>
      <c r="AV8" s="2">
        <f t="shared" si="23"/>
        <v>15</v>
      </c>
      <c r="AW8" s="2">
        <f t="shared" si="23"/>
        <v>16</v>
      </c>
      <c r="AX8" s="2">
        <f t="shared" si="23"/>
        <v>17</v>
      </c>
      <c r="AY8" s="2">
        <f t="shared" si="23"/>
        <v>18</v>
      </c>
      <c r="AZ8" s="2">
        <f t="shared" si="23"/>
        <v>19</v>
      </c>
      <c r="BA8" s="2">
        <f t="shared" si="23"/>
        <v>20</v>
      </c>
      <c r="BB8" s="2">
        <f t="shared" si="23"/>
        <v>21</v>
      </c>
      <c r="BC8" s="2">
        <f t="shared" si="23"/>
        <v>22</v>
      </c>
      <c r="BD8" s="2">
        <f t="shared" si="23"/>
        <v>23</v>
      </c>
      <c r="BE8" s="2">
        <f t="shared" si="23"/>
        <v>24</v>
      </c>
      <c r="BF8" s="2">
        <f t="shared" si="23"/>
        <v>25</v>
      </c>
      <c r="BG8" s="2">
        <f t="shared" si="23"/>
        <v>26</v>
      </c>
      <c r="BH8" s="2">
        <f t="shared" si="23"/>
        <v>27</v>
      </c>
      <c r="BI8" s="2">
        <f t="shared" si="23"/>
        <v>28</v>
      </c>
      <c r="BJ8" s="2">
        <f t="shared" si="23"/>
        <v>29</v>
      </c>
      <c r="BK8" s="2">
        <f t="shared" si="23"/>
        <v>30</v>
      </c>
      <c r="BL8" s="2">
        <f t="shared" si="23"/>
        <v>31</v>
      </c>
      <c r="BM8" s="2">
        <f t="shared" si="23"/>
        <v>32</v>
      </c>
      <c r="BN8" s="2">
        <f t="shared" si="23"/>
        <v>33</v>
      </c>
      <c r="BO8" s="2">
        <f t="shared" si="23"/>
        <v>34</v>
      </c>
      <c r="BP8" s="2">
        <f t="shared" si="23"/>
        <v>35</v>
      </c>
      <c r="BQ8" s="2">
        <f t="shared" si="23"/>
        <v>36</v>
      </c>
      <c r="BR8" s="2">
        <f t="shared" si="23"/>
        <v>37</v>
      </c>
      <c r="BS8" s="2">
        <f t="shared" si="23"/>
        <v>38</v>
      </c>
    </row>
    <row r="9" spans="1:71" ht="22.5" x14ac:dyDescent="0.45">
      <c r="A9" s="367" t="s">
        <v>96</v>
      </c>
      <c r="B9" s="441" t="s">
        <v>95</v>
      </c>
      <c r="C9" s="431">
        <f t="shared" si="18"/>
        <v>7</v>
      </c>
      <c r="D9" s="575">
        <v>67</v>
      </c>
      <c r="E9" s="432">
        <f t="shared" si="0"/>
        <v>0</v>
      </c>
      <c r="F9" s="433" t="str">
        <f t="shared" si="1"/>
        <v xml:space="preserve"> </v>
      </c>
      <c r="G9" s="418" t="str">
        <f t="shared" si="2"/>
        <v/>
      </c>
      <c r="H9" s="571"/>
      <c r="I9" s="420" t="str">
        <f t="shared" si="3"/>
        <v>0</v>
      </c>
      <c r="J9" s="419" t="str">
        <f t="shared" si="4"/>
        <v xml:space="preserve"> </v>
      </c>
      <c r="K9" s="59">
        <f t="shared" si="5"/>
        <v>8</v>
      </c>
      <c r="L9" s="567">
        <v>64</v>
      </c>
      <c r="M9" s="424">
        <f t="shared" si="6"/>
        <v>0</v>
      </c>
      <c r="N9" s="60" t="str">
        <f t="shared" si="7"/>
        <v xml:space="preserve"> </v>
      </c>
      <c r="O9" s="61" t="str">
        <f t="shared" si="8"/>
        <v/>
      </c>
      <c r="P9" s="577"/>
      <c r="Q9" s="408" t="str">
        <f t="shared" si="9"/>
        <v>0</v>
      </c>
      <c r="R9" s="62" t="str">
        <f t="shared" si="10"/>
        <v xml:space="preserve"> </v>
      </c>
      <c r="S9" s="402" t="str">
        <f t="shared" si="11"/>
        <v/>
      </c>
      <c r="T9" s="582"/>
      <c r="U9" s="403" t="str">
        <f t="shared" si="12"/>
        <v>0</v>
      </c>
      <c r="V9" s="404" t="str">
        <f t="shared" si="13"/>
        <v xml:space="preserve"> </v>
      </c>
      <c r="W9" s="412" t="str">
        <f t="shared" si="14"/>
        <v/>
      </c>
      <c r="X9" s="584"/>
      <c r="Y9" s="413" t="str">
        <f t="shared" si="15"/>
        <v>0</v>
      </c>
      <c r="Z9" s="414" t="str">
        <f t="shared" si="16"/>
        <v xml:space="preserve"> </v>
      </c>
      <c r="AA9" s="589">
        <f>COUNT(Tableau22[[#This Row],[Score]],Tableau22[[#This Row],[Score2]],Tableau22[[#This Row],[Score3]],Tableau22[[#This Row],[Score4]],Tableau22[[#This Row],[Score5]],Tableau22[[#This Row],[Score6]])</f>
        <v>2</v>
      </c>
      <c r="AB9" s="104">
        <f t="shared" si="17"/>
        <v>0</v>
      </c>
      <c r="AC9" s="18"/>
      <c r="AE9" s="9">
        <v>5</v>
      </c>
      <c r="AO9" s="2">
        <f t="shared" si="23"/>
        <v>6</v>
      </c>
      <c r="AP9" s="2">
        <f t="shared" si="23"/>
        <v>7</v>
      </c>
      <c r="AQ9" s="2">
        <f t="shared" si="23"/>
        <v>8</v>
      </c>
      <c r="AR9" s="2">
        <f t="shared" si="23"/>
        <v>9</v>
      </c>
      <c r="AS9" s="2">
        <f t="shared" si="23"/>
        <v>10</v>
      </c>
      <c r="AT9" s="2">
        <f t="shared" si="23"/>
        <v>11</v>
      </c>
      <c r="AU9" s="2">
        <f t="shared" si="23"/>
        <v>12</v>
      </c>
      <c r="AV9" s="2">
        <f t="shared" si="23"/>
        <v>13</v>
      </c>
      <c r="AW9" s="2">
        <f t="shared" si="23"/>
        <v>14</v>
      </c>
      <c r="AX9" s="2">
        <f t="shared" si="23"/>
        <v>15</v>
      </c>
      <c r="AY9" s="2">
        <f t="shared" si="23"/>
        <v>16</v>
      </c>
      <c r="AZ9" s="2">
        <f t="shared" si="23"/>
        <v>17</v>
      </c>
      <c r="BA9" s="2">
        <f t="shared" si="23"/>
        <v>18</v>
      </c>
      <c r="BB9" s="2">
        <f t="shared" si="23"/>
        <v>19</v>
      </c>
      <c r="BC9" s="2">
        <f t="shared" si="23"/>
        <v>20</v>
      </c>
      <c r="BD9" s="2">
        <f t="shared" si="23"/>
        <v>21</v>
      </c>
      <c r="BE9" s="2">
        <f t="shared" si="23"/>
        <v>22</v>
      </c>
      <c r="BF9" s="2">
        <f t="shared" si="23"/>
        <v>23</v>
      </c>
      <c r="BG9" s="2">
        <f t="shared" si="23"/>
        <v>24</v>
      </c>
      <c r="BH9" s="2">
        <f t="shared" si="23"/>
        <v>25</v>
      </c>
      <c r="BI9" s="2">
        <f t="shared" si="23"/>
        <v>26</v>
      </c>
      <c r="BJ9" s="2">
        <f t="shared" si="23"/>
        <v>27</v>
      </c>
      <c r="BK9" s="2">
        <f t="shared" si="23"/>
        <v>28</v>
      </c>
      <c r="BL9" s="2">
        <f t="shared" si="23"/>
        <v>29</v>
      </c>
      <c r="BM9" s="2">
        <f t="shared" si="23"/>
        <v>30</v>
      </c>
      <c r="BN9" s="2">
        <f t="shared" si="23"/>
        <v>31</v>
      </c>
      <c r="BO9" s="2">
        <f t="shared" si="23"/>
        <v>32</v>
      </c>
      <c r="BP9" s="2">
        <f t="shared" si="23"/>
        <v>33</v>
      </c>
      <c r="BQ9" s="2">
        <f t="shared" si="23"/>
        <v>34</v>
      </c>
      <c r="BR9" s="2">
        <f t="shared" si="23"/>
        <v>35</v>
      </c>
      <c r="BS9" s="2">
        <f t="shared" si="23"/>
        <v>36</v>
      </c>
    </row>
    <row r="10" spans="1:71" ht="22.5" x14ac:dyDescent="0.45">
      <c r="A10" s="367" t="s">
        <v>101</v>
      </c>
      <c r="B10" s="441" t="s">
        <v>98</v>
      </c>
      <c r="C10" s="431">
        <f t="shared" si="18"/>
        <v>4</v>
      </c>
      <c r="D10" s="575">
        <v>70</v>
      </c>
      <c r="E10" s="432">
        <f t="shared" si="0"/>
        <v>8</v>
      </c>
      <c r="F10" s="433">
        <f t="shared" si="1"/>
        <v>8</v>
      </c>
      <c r="G10" s="418">
        <f t="shared" si="2"/>
        <v>9</v>
      </c>
      <c r="H10" s="571">
        <v>66</v>
      </c>
      <c r="I10" s="420">
        <f t="shared" si="3"/>
        <v>0</v>
      </c>
      <c r="J10" s="419" t="str">
        <f t="shared" si="4"/>
        <v xml:space="preserve"> </v>
      </c>
      <c r="K10" s="59" t="str">
        <f t="shared" si="5"/>
        <v/>
      </c>
      <c r="L10" s="567"/>
      <c r="M10" s="424" t="str">
        <f t="shared" si="6"/>
        <v>0</v>
      </c>
      <c r="N10" s="60" t="str">
        <f t="shared" si="7"/>
        <v xml:space="preserve"> </v>
      </c>
      <c r="O10" s="61" t="str">
        <f t="shared" si="8"/>
        <v/>
      </c>
      <c r="P10" s="577"/>
      <c r="Q10" s="408" t="str">
        <f t="shared" si="9"/>
        <v>0</v>
      </c>
      <c r="R10" s="62" t="str">
        <f t="shared" si="10"/>
        <v xml:space="preserve"> </v>
      </c>
      <c r="S10" s="402" t="str">
        <f t="shared" si="11"/>
        <v/>
      </c>
      <c r="T10" s="582"/>
      <c r="U10" s="403" t="str">
        <f t="shared" si="12"/>
        <v>0</v>
      </c>
      <c r="V10" s="404" t="str">
        <f t="shared" si="13"/>
        <v xml:space="preserve"> </v>
      </c>
      <c r="W10" s="412" t="str">
        <f t="shared" si="14"/>
        <v/>
      </c>
      <c r="X10" s="584"/>
      <c r="Y10" s="413" t="str">
        <f t="shared" si="15"/>
        <v>0</v>
      </c>
      <c r="Z10" s="414" t="str">
        <f t="shared" si="16"/>
        <v xml:space="preserve"> </v>
      </c>
      <c r="AA10" s="589">
        <f>COUNT(Tableau22[[#This Row],[Score]],Tableau22[[#This Row],[Score2]],Tableau22[[#This Row],[Score3]],Tableau22[[#This Row],[Score4]],Tableau22[[#This Row],[Score5]],Tableau22[[#This Row],[Score6]])</f>
        <v>2</v>
      </c>
      <c r="AB10" s="104">
        <f t="shared" si="17"/>
        <v>8</v>
      </c>
      <c r="AC10" s="18"/>
      <c r="AE10" s="2">
        <v>6</v>
      </c>
      <c r="AU10" s="2">
        <f t="shared" si="23"/>
        <v>10</v>
      </c>
      <c r="AV10" s="2">
        <f t="shared" si="23"/>
        <v>11</v>
      </c>
      <c r="AW10" s="2">
        <f t="shared" si="23"/>
        <v>12</v>
      </c>
      <c r="AX10" s="2">
        <f t="shared" si="23"/>
        <v>13</v>
      </c>
      <c r="AY10" s="2">
        <f t="shared" si="23"/>
        <v>14</v>
      </c>
      <c r="AZ10" s="2">
        <f t="shared" si="23"/>
        <v>15</v>
      </c>
      <c r="BA10" s="2">
        <f t="shared" si="23"/>
        <v>16</v>
      </c>
      <c r="BB10" s="2">
        <f t="shared" si="23"/>
        <v>17</v>
      </c>
      <c r="BC10" s="2">
        <f t="shared" si="23"/>
        <v>18</v>
      </c>
      <c r="BD10" s="2">
        <f t="shared" si="23"/>
        <v>19</v>
      </c>
      <c r="BE10" s="2">
        <f t="shared" si="23"/>
        <v>20</v>
      </c>
      <c r="BF10" s="2">
        <f t="shared" si="23"/>
        <v>21</v>
      </c>
      <c r="BG10" s="2">
        <f t="shared" si="23"/>
        <v>22</v>
      </c>
      <c r="BH10" s="2">
        <f t="shared" si="23"/>
        <v>23</v>
      </c>
      <c r="BI10" s="2">
        <f t="shared" si="23"/>
        <v>24</v>
      </c>
      <c r="BJ10" s="2">
        <f t="shared" si="23"/>
        <v>25</v>
      </c>
      <c r="BK10" s="2">
        <f t="shared" si="23"/>
        <v>26</v>
      </c>
      <c r="BL10" s="2">
        <f t="shared" si="23"/>
        <v>27</v>
      </c>
      <c r="BM10" s="2">
        <f t="shared" si="23"/>
        <v>28</v>
      </c>
      <c r="BN10" s="2">
        <f t="shared" si="23"/>
        <v>29</v>
      </c>
      <c r="BO10" s="2">
        <f t="shared" si="23"/>
        <v>30</v>
      </c>
      <c r="BP10" s="2">
        <f t="shared" si="23"/>
        <v>31</v>
      </c>
      <c r="BQ10" s="2">
        <f t="shared" si="23"/>
        <v>32</v>
      </c>
      <c r="BR10" s="2">
        <f t="shared" si="23"/>
        <v>33</v>
      </c>
      <c r="BS10" s="2">
        <f t="shared" si="23"/>
        <v>34</v>
      </c>
    </row>
    <row r="11" spans="1:71" ht="22.5" x14ac:dyDescent="0.45">
      <c r="A11" s="367" t="s">
        <v>99</v>
      </c>
      <c r="B11" s="441" t="s">
        <v>100</v>
      </c>
      <c r="C11" s="431">
        <f t="shared" si="18"/>
        <v>6</v>
      </c>
      <c r="D11" s="575">
        <v>68</v>
      </c>
      <c r="E11" s="432">
        <f t="shared" si="0"/>
        <v>0</v>
      </c>
      <c r="F11" s="433" t="str">
        <f t="shared" si="1"/>
        <v xml:space="preserve"> </v>
      </c>
      <c r="G11" s="418" t="str">
        <f t="shared" si="2"/>
        <v/>
      </c>
      <c r="H11" s="571"/>
      <c r="I11" s="420" t="str">
        <f t="shared" si="3"/>
        <v>0</v>
      </c>
      <c r="J11" s="419" t="str">
        <f t="shared" si="4"/>
        <v xml:space="preserve"> </v>
      </c>
      <c r="K11" s="59">
        <f t="shared" si="5"/>
        <v>12</v>
      </c>
      <c r="L11" s="567">
        <v>0</v>
      </c>
      <c r="M11" s="424" t="str">
        <f t="shared" si="6"/>
        <v>0</v>
      </c>
      <c r="N11" s="60" t="str">
        <f t="shared" si="7"/>
        <v xml:space="preserve"> </v>
      </c>
      <c r="O11" s="61" t="str">
        <f t="shared" si="8"/>
        <v/>
      </c>
      <c r="P11" s="577"/>
      <c r="Q11" s="408" t="str">
        <f t="shared" si="9"/>
        <v>0</v>
      </c>
      <c r="R11" s="62" t="str">
        <f t="shared" si="10"/>
        <v xml:space="preserve"> </v>
      </c>
      <c r="S11" s="402" t="str">
        <f t="shared" si="11"/>
        <v/>
      </c>
      <c r="T11" s="582"/>
      <c r="U11" s="403" t="str">
        <f t="shared" si="12"/>
        <v>0</v>
      </c>
      <c r="V11" s="404" t="str">
        <f t="shared" si="13"/>
        <v xml:space="preserve"> </v>
      </c>
      <c r="W11" s="412" t="str">
        <f t="shared" si="14"/>
        <v/>
      </c>
      <c r="X11" s="584"/>
      <c r="Y11" s="413" t="str">
        <f t="shared" si="15"/>
        <v>0</v>
      </c>
      <c r="Z11" s="414" t="str">
        <f t="shared" si="16"/>
        <v xml:space="preserve"> </v>
      </c>
      <c r="AA11" s="589">
        <f>COUNT(Tableau22[[#This Row],[Score]],Tableau22[[#This Row],[Score2]],Tableau22[[#This Row],[Score3]],Tableau22[[#This Row],[Score4]],Tableau22[[#This Row],[Score5]],Tableau22[[#This Row],[Score6]])</f>
        <v>2</v>
      </c>
      <c r="AB11" s="104">
        <f t="shared" si="17"/>
        <v>0</v>
      </c>
      <c r="AC11" s="18"/>
      <c r="AE11" s="9">
        <v>7</v>
      </c>
      <c r="AZ11" s="2">
        <f t="shared" si="23"/>
        <v>13</v>
      </c>
      <c r="BA11" s="2">
        <f t="shared" si="23"/>
        <v>14</v>
      </c>
      <c r="BB11" s="2">
        <f t="shared" si="23"/>
        <v>15</v>
      </c>
      <c r="BC11" s="2">
        <f t="shared" si="23"/>
        <v>16</v>
      </c>
      <c r="BD11" s="2">
        <f t="shared" si="23"/>
        <v>17</v>
      </c>
      <c r="BE11" s="2">
        <f t="shared" si="23"/>
        <v>18</v>
      </c>
      <c r="BF11" s="2">
        <f t="shared" si="23"/>
        <v>19</v>
      </c>
      <c r="BG11" s="2">
        <f t="shared" si="23"/>
        <v>20</v>
      </c>
      <c r="BH11" s="2">
        <f t="shared" si="23"/>
        <v>21</v>
      </c>
      <c r="BI11" s="2">
        <f t="shared" si="23"/>
        <v>22</v>
      </c>
      <c r="BJ11" s="2">
        <f t="shared" si="23"/>
        <v>23</v>
      </c>
      <c r="BK11" s="2">
        <f t="shared" si="23"/>
        <v>24</v>
      </c>
      <c r="BL11" s="2">
        <f t="shared" si="23"/>
        <v>25</v>
      </c>
      <c r="BM11" s="2">
        <f t="shared" si="23"/>
        <v>26</v>
      </c>
      <c r="BN11" s="2">
        <f t="shared" si="23"/>
        <v>27</v>
      </c>
      <c r="BO11" s="2">
        <f t="shared" si="23"/>
        <v>28</v>
      </c>
      <c r="BP11" s="2">
        <f t="shared" si="23"/>
        <v>29</v>
      </c>
      <c r="BQ11" s="2">
        <f t="shared" si="23"/>
        <v>30</v>
      </c>
      <c r="BR11" s="2">
        <f t="shared" si="23"/>
        <v>31</v>
      </c>
      <c r="BS11" s="2">
        <f t="shared" si="23"/>
        <v>32</v>
      </c>
    </row>
    <row r="12" spans="1:71" ht="22.5" x14ac:dyDescent="0.45">
      <c r="A12" s="370" t="s">
        <v>101</v>
      </c>
      <c r="B12" s="441" t="s">
        <v>102</v>
      </c>
      <c r="C12" s="431">
        <f t="shared" si="18"/>
        <v>2</v>
      </c>
      <c r="D12" s="575">
        <v>71.5</v>
      </c>
      <c r="E12" s="432">
        <f t="shared" si="0"/>
        <v>13</v>
      </c>
      <c r="F12" s="433">
        <f t="shared" si="1"/>
        <v>13</v>
      </c>
      <c r="G12" s="418">
        <f t="shared" si="2"/>
        <v>3</v>
      </c>
      <c r="H12" s="571">
        <v>69</v>
      </c>
      <c r="I12" s="420">
        <f t="shared" si="3"/>
        <v>12</v>
      </c>
      <c r="J12" s="419">
        <f t="shared" si="4"/>
        <v>12</v>
      </c>
      <c r="K12" s="59" t="str">
        <f t="shared" si="5"/>
        <v/>
      </c>
      <c r="L12" s="567"/>
      <c r="M12" s="424" t="str">
        <f t="shared" si="6"/>
        <v>0</v>
      </c>
      <c r="N12" s="60" t="str">
        <f t="shared" si="7"/>
        <v xml:space="preserve"> </v>
      </c>
      <c r="O12" s="61">
        <f t="shared" si="8"/>
        <v>1</v>
      </c>
      <c r="P12" s="577">
        <v>71.5</v>
      </c>
      <c r="Q12" s="408">
        <f t="shared" si="9"/>
        <v>14</v>
      </c>
      <c r="R12" s="62">
        <f t="shared" si="10"/>
        <v>14</v>
      </c>
      <c r="S12" s="402">
        <f t="shared" si="11"/>
        <v>13</v>
      </c>
      <c r="T12" s="582">
        <v>0</v>
      </c>
      <c r="U12" s="403" t="str">
        <f t="shared" si="12"/>
        <v>0</v>
      </c>
      <c r="V12" s="404" t="str">
        <f t="shared" si="13"/>
        <v xml:space="preserve"> </v>
      </c>
      <c r="W12" s="412" t="str">
        <f t="shared" si="14"/>
        <v/>
      </c>
      <c r="X12" s="584"/>
      <c r="Y12" s="413" t="str">
        <f t="shared" si="15"/>
        <v>0</v>
      </c>
      <c r="Z12" s="414" t="str">
        <f t="shared" si="16"/>
        <v xml:space="preserve"> </v>
      </c>
      <c r="AA12" s="589">
        <f>COUNT(Tableau22[[#This Row],[Score]],Tableau22[[#This Row],[Score2]],Tableau22[[#This Row],[Score3]],Tableau22[[#This Row],[Score4]],Tableau22[[#This Row],[Score5]],Tableau22[[#This Row],[Score6]])</f>
        <v>4</v>
      </c>
      <c r="AB12" s="104">
        <f t="shared" si="17"/>
        <v>39</v>
      </c>
      <c r="AC12" s="18"/>
      <c r="AE12" s="2">
        <v>8</v>
      </c>
      <c r="BE12" s="2">
        <f t="shared" si="23"/>
        <v>16</v>
      </c>
      <c r="BF12" s="2">
        <f t="shared" si="23"/>
        <v>17</v>
      </c>
      <c r="BG12" s="2">
        <f t="shared" si="23"/>
        <v>18</v>
      </c>
      <c r="BH12" s="2">
        <f t="shared" si="23"/>
        <v>19</v>
      </c>
      <c r="BI12" s="2">
        <f t="shared" si="23"/>
        <v>20</v>
      </c>
      <c r="BJ12" s="2">
        <f t="shared" si="23"/>
        <v>21</v>
      </c>
      <c r="BK12" s="2">
        <f t="shared" si="23"/>
        <v>22</v>
      </c>
      <c r="BL12" s="2">
        <f t="shared" si="23"/>
        <v>23</v>
      </c>
      <c r="BM12" s="2">
        <f t="shared" si="23"/>
        <v>24</v>
      </c>
      <c r="BN12" s="2">
        <f>SUM(BN11-2)</f>
        <v>25</v>
      </c>
      <c r="BO12" s="2">
        <f t="shared" si="23"/>
        <v>26</v>
      </c>
      <c r="BP12" s="2">
        <f t="shared" si="23"/>
        <v>27</v>
      </c>
      <c r="BQ12" s="2">
        <f t="shared" si="23"/>
        <v>28</v>
      </c>
      <c r="BR12" s="2">
        <f t="shared" si="23"/>
        <v>29</v>
      </c>
      <c r="BS12" s="2">
        <f t="shared" si="23"/>
        <v>30</v>
      </c>
    </row>
    <row r="13" spans="1:71" ht="22.5" x14ac:dyDescent="0.45">
      <c r="A13" s="367" t="s">
        <v>97</v>
      </c>
      <c r="B13" s="441" t="s">
        <v>103</v>
      </c>
      <c r="C13" s="431">
        <f t="shared" si="18"/>
        <v>7</v>
      </c>
      <c r="D13" s="575">
        <v>67</v>
      </c>
      <c r="E13" s="432">
        <f t="shared" si="0"/>
        <v>0</v>
      </c>
      <c r="F13" s="433" t="str">
        <f t="shared" si="1"/>
        <v xml:space="preserve"> </v>
      </c>
      <c r="G13" s="418">
        <f t="shared" si="2"/>
        <v>10</v>
      </c>
      <c r="H13" s="571">
        <v>61</v>
      </c>
      <c r="I13" s="420">
        <f t="shared" si="3"/>
        <v>0</v>
      </c>
      <c r="J13" s="419" t="str">
        <f t="shared" si="4"/>
        <v xml:space="preserve"> </v>
      </c>
      <c r="K13" s="59">
        <f t="shared" si="5"/>
        <v>10</v>
      </c>
      <c r="L13" s="567">
        <v>63</v>
      </c>
      <c r="M13" s="424">
        <f t="shared" si="6"/>
        <v>0</v>
      </c>
      <c r="N13" s="60" t="str">
        <f t="shared" si="7"/>
        <v xml:space="preserve"> </v>
      </c>
      <c r="O13" s="61">
        <f t="shared" si="8"/>
        <v>6</v>
      </c>
      <c r="P13" s="577">
        <v>66</v>
      </c>
      <c r="Q13" s="408">
        <f t="shared" si="9"/>
        <v>0</v>
      </c>
      <c r="R13" s="62" t="str">
        <f t="shared" si="10"/>
        <v xml:space="preserve"> </v>
      </c>
      <c r="S13" s="402" t="str">
        <f t="shared" si="11"/>
        <v/>
      </c>
      <c r="T13" s="582"/>
      <c r="U13" s="403" t="str">
        <f t="shared" si="12"/>
        <v>0</v>
      </c>
      <c r="V13" s="404" t="str">
        <f t="shared" si="13"/>
        <v xml:space="preserve"> </v>
      </c>
      <c r="W13" s="412" t="str">
        <f t="shared" si="14"/>
        <v/>
      </c>
      <c r="X13" s="584"/>
      <c r="Y13" s="413" t="str">
        <f t="shared" si="15"/>
        <v>0</v>
      </c>
      <c r="Z13" s="414" t="str">
        <f t="shared" si="16"/>
        <v xml:space="preserve"> </v>
      </c>
      <c r="AA13" s="589">
        <f>COUNT(Tableau22[[#This Row],[Score]],Tableau22[[#This Row],[Score2]],Tableau22[[#This Row],[Score3]],Tableau22[[#This Row],[Score4]],Tableau22[[#This Row],[Score5]],Tableau22[[#This Row],[Score6]])</f>
        <v>4</v>
      </c>
      <c r="AB13" s="104">
        <f t="shared" si="17"/>
        <v>0</v>
      </c>
      <c r="AC13" s="18"/>
      <c r="AE13" s="11">
        <v>9</v>
      </c>
      <c r="BJ13" s="2">
        <f t="shared" si="23"/>
        <v>19</v>
      </c>
      <c r="BK13" s="2">
        <f t="shared" si="23"/>
        <v>20</v>
      </c>
      <c r="BL13" s="2">
        <f t="shared" si="23"/>
        <v>21</v>
      </c>
      <c r="BM13" s="2">
        <f t="shared" si="23"/>
        <v>22</v>
      </c>
      <c r="BN13" s="2">
        <f>SUM(BN12-2)</f>
        <v>23</v>
      </c>
      <c r="BO13" s="2">
        <f t="shared" si="23"/>
        <v>24</v>
      </c>
      <c r="BP13" s="2">
        <f t="shared" si="23"/>
        <v>25</v>
      </c>
      <c r="BQ13" s="2">
        <f t="shared" si="23"/>
        <v>26</v>
      </c>
      <c r="BR13" s="2">
        <f t="shared" si="23"/>
        <v>27</v>
      </c>
      <c r="BS13" s="2">
        <f t="shared" si="23"/>
        <v>28</v>
      </c>
    </row>
    <row r="14" spans="1:71" ht="22.5" x14ac:dyDescent="0.45">
      <c r="A14" s="367" t="s">
        <v>104</v>
      </c>
      <c r="B14" s="441" t="s">
        <v>105</v>
      </c>
      <c r="C14" s="431">
        <f t="shared" si="18"/>
        <v>4</v>
      </c>
      <c r="D14" s="575">
        <v>70</v>
      </c>
      <c r="E14" s="432">
        <f t="shared" si="0"/>
        <v>8</v>
      </c>
      <c r="F14" s="433">
        <f t="shared" si="1"/>
        <v>8</v>
      </c>
      <c r="G14" s="418">
        <f t="shared" si="2"/>
        <v>5</v>
      </c>
      <c r="H14" s="571">
        <v>67.5</v>
      </c>
      <c r="I14" s="420">
        <f t="shared" si="3"/>
        <v>8</v>
      </c>
      <c r="J14" s="419">
        <f t="shared" si="4"/>
        <v>8</v>
      </c>
      <c r="K14" s="59" t="str">
        <f t="shared" si="5"/>
        <v/>
      </c>
      <c r="L14" s="567"/>
      <c r="M14" s="424" t="str">
        <f t="shared" si="6"/>
        <v>0</v>
      </c>
      <c r="N14" s="60" t="str">
        <f t="shared" si="7"/>
        <v xml:space="preserve"> </v>
      </c>
      <c r="O14" s="61" t="str">
        <f t="shared" si="8"/>
        <v/>
      </c>
      <c r="P14" s="577"/>
      <c r="Q14" s="408" t="str">
        <f t="shared" si="9"/>
        <v>0</v>
      </c>
      <c r="R14" s="62" t="str">
        <f t="shared" si="10"/>
        <v xml:space="preserve"> </v>
      </c>
      <c r="S14" s="402" t="str">
        <f t="shared" si="11"/>
        <v/>
      </c>
      <c r="T14" s="582"/>
      <c r="U14" s="403" t="str">
        <f t="shared" si="12"/>
        <v>0</v>
      </c>
      <c r="V14" s="404" t="str">
        <f t="shared" si="13"/>
        <v xml:space="preserve"> </v>
      </c>
      <c r="W14" s="412" t="str">
        <f t="shared" si="14"/>
        <v/>
      </c>
      <c r="X14" s="584"/>
      <c r="Y14" s="413" t="str">
        <f t="shared" si="15"/>
        <v>0</v>
      </c>
      <c r="Z14" s="414" t="str">
        <f t="shared" si="16"/>
        <v xml:space="preserve"> </v>
      </c>
      <c r="AA14" s="589">
        <f>COUNT(Tableau22[[#This Row],[Score]],Tableau22[[#This Row],[Score2]],Tableau22[[#This Row],[Score3]],Tableau22[[#This Row],[Score4]],Tableau22[[#This Row],[Score5]],Tableau22[[#This Row],[Score6]])</f>
        <v>2</v>
      </c>
      <c r="AB14" s="104">
        <f t="shared" si="17"/>
        <v>16</v>
      </c>
      <c r="AC14" s="21"/>
      <c r="AE14" s="2">
        <v>10</v>
      </c>
      <c r="BO14" s="2">
        <f t="shared" si="23"/>
        <v>22</v>
      </c>
      <c r="BP14" s="2">
        <f t="shared" si="23"/>
        <v>23</v>
      </c>
      <c r="BQ14" s="2">
        <f t="shared" si="23"/>
        <v>24</v>
      </c>
      <c r="BR14" s="2">
        <f t="shared" si="23"/>
        <v>25</v>
      </c>
      <c r="BS14" s="2">
        <f t="shared" si="23"/>
        <v>26</v>
      </c>
    </row>
    <row r="15" spans="1:71" ht="22.5" x14ac:dyDescent="0.45">
      <c r="A15" s="367" t="s">
        <v>183</v>
      </c>
      <c r="B15" s="441" t="s">
        <v>184</v>
      </c>
      <c r="C15" s="431" t="str">
        <f t="shared" si="18"/>
        <v/>
      </c>
      <c r="D15" s="575"/>
      <c r="E15" s="432" t="str">
        <f t="shared" si="0"/>
        <v>0</v>
      </c>
      <c r="F15" s="433" t="str">
        <f t="shared" si="1"/>
        <v xml:space="preserve"> </v>
      </c>
      <c r="G15" s="418">
        <f t="shared" si="2"/>
        <v>1</v>
      </c>
      <c r="H15" s="572">
        <v>71</v>
      </c>
      <c r="I15" s="420">
        <f t="shared" si="3"/>
        <v>16</v>
      </c>
      <c r="J15" s="419">
        <f t="shared" si="4"/>
        <v>16</v>
      </c>
      <c r="K15" s="59" t="str">
        <f t="shared" si="5"/>
        <v/>
      </c>
      <c r="L15" s="568"/>
      <c r="M15" s="424" t="str">
        <f t="shared" si="6"/>
        <v>0</v>
      </c>
      <c r="N15" s="60" t="str">
        <f t="shared" si="7"/>
        <v xml:space="preserve"> </v>
      </c>
      <c r="O15" s="61" t="str">
        <f t="shared" si="8"/>
        <v/>
      </c>
      <c r="P15" s="578"/>
      <c r="Q15" s="408" t="str">
        <f t="shared" si="9"/>
        <v>0</v>
      </c>
      <c r="R15" s="62" t="str">
        <f t="shared" si="10"/>
        <v xml:space="preserve"> </v>
      </c>
      <c r="S15" s="402">
        <f t="shared" si="11"/>
        <v>3</v>
      </c>
      <c r="T15" s="582">
        <v>67</v>
      </c>
      <c r="U15" s="403" t="str">
        <f t="shared" si="12"/>
        <v>0,00</v>
      </c>
      <c r="V15" s="404" t="str">
        <f t="shared" si="13"/>
        <v xml:space="preserve"> </v>
      </c>
      <c r="W15" s="412" t="str">
        <f t="shared" si="14"/>
        <v/>
      </c>
      <c r="X15" s="584"/>
      <c r="Y15" s="413" t="str">
        <f t="shared" si="15"/>
        <v>0</v>
      </c>
      <c r="Z15" s="414" t="str">
        <f t="shared" si="16"/>
        <v xml:space="preserve"> </v>
      </c>
      <c r="AA15" s="589">
        <f>COUNT(Tableau22[[#This Row],[Score]],Tableau22[[#This Row],[Score2]],Tableau22[[#This Row],[Score3]],Tableau22[[#This Row],[Score4]],Tableau22[[#This Row],[Score5]],Tableau22[[#This Row],[Score6]])</f>
        <v>2</v>
      </c>
      <c r="AB15" s="104">
        <f t="shared" si="17"/>
        <v>16</v>
      </c>
      <c r="AC15" s="18"/>
      <c r="AJ15" s="12"/>
      <c r="AK15" s="12"/>
      <c r="AL15" s="12"/>
      <c r="AM15" s="12"/>
    </row>
    <row r="16" spans="1:71" ht="22.5" x14ac:dyDescent="0.45">
      <c r="A16" s="367" t="s">
        <v>96</v>
      </c>
      <c r="B16" s="441" t="s">
        <v>185</v>
      </c>
      <c r="C16" s="431" t="str">
        <f t="shared" si="18"/>
        <v/>
      </c>
      <c r="D16" s="575"/>
      <c r="E16" s="432" t="str">
        <f t="shared" si="0"/>
        <v>0</v>
      </c>
      <c r="F16" s="433" t="str">
        <f t="shared" si="1"/>
        <v xml:space="preserve"> </v>
      </c>
      <c r="G16" s="418">
        <f t="shared" si="2"/>
        <v>11</v>
      </c>
      <c r="H16" s="572">
        <v>60</v>
      </c>
      <c r="I16" s="420" t="str">
        <f t="shared" si="3"/>
        <v>0</v>
      </c>
      <c r="J16" s="419" t="str">
        <f t="shared" si="4"/>
        <v xml:space="preserve"> </v>
      </c>
      <c r="K16" s="59" t="str">
        <f t="shared" si="5"/>
        <v/>
      </c>
      <c r="L16" s="568"/>
      <c r="M16" s="424" t="str">
        <f t="shared" si="6"/>
        <v>0</v>
      </c>
      <c r="N16" s="60" t="str">
        <f t="shared" si="7"/>
        <v xml:space="preserve"> </v>
      </c>
      <c r="O16" s="61">
        <f t="shared" si="8"/>
        <v>9</v>
      </c>
      <c r="P16" s="578">
        <v>60</v>
      </c>
      <c r="Q16" s="408">
        <f t="shared" si="9"/>
        <v>0</v>
      </c>
      <c r="R16" s="62" t="str">
        <f t="shared" si="10"/>
        <v xml:space="preserve"> </v>
      </c>
      <c r="S16" s="402">
        <f t="shared" si="11"/>
        <v>9</v>
      </c>
      <c r="T16" s="582">
        <v>61</v>
      </c>
      <c r="U16" s="403" t="str">
        <f t="shared" si="12"/>
        <v>0,00</v>
      </c>
      <c r="V16" s="404" t="str">
        <f t="shared" si="13"/>
        <v xml:space="preserve"> </v>
      </c>
      <c r="W16" s="412" t="str">
        <f t="shared" si="14"/>
        <v/>
      </c>
      <c r="X16" s="584"/>
      <c r="Y16" s="413" t="str">
        <f t="shared" si="15"/>
        <v>0</v>
      </c>
      <c r="Z16" s="414" t="str">
        <f t="shared" si="16"/>
        <v xml:space="preserve"> </v>
      </c>
      <c r="AA16" s="589">
        <f>COUNT(Tableau22[[#This Row],[Score]],Tableau22[[#This Row],[Score2]],Tableau22[[#This Row],[Score3]],Tableau22[[#This Row],[Score4]],Tableau22[[#This Row],[Score5]],Tableau22[[#This Row],[Score6]])</f>
        <v>3</v>
      </c>
      <c r="AB16" s="104">
        <f t="shared" si="17"/>
        <v>0</v>
      </c>
      <c r="AC16" s="18"/>
      <c r="AI16" s="2" t="s">
        <v>6</v>
      </c>
      <c r="AJ16" s="12"/>
      <c r="AK16" s="12"/>
      <c r="AL16" s="12"/>
      <c r="AM16" s="12"/>
    </row>
    <row r="17" spans="1:56" ht="22.5" x14ac:dyDescent="0.45">
      <c r="A17" s="367" t="s">
        <v>186</v>
      </c>
      <c r="B17" s="441" t="s">
        <v>187</v>
      </c>
      <c r="C17" s="431" t="str">
        <f t="shared" si="18"/>
        <v/>
      </c>
      <c r="D17" s="575"/>
      <c r="E17" s="432" t="str">
        <f t="shared" si="0"/>
        <v>0</v>
      </c>
      <c r="F17" s="433" t="str">
        <f t="shared" si="1"/>
        <v xml:space="preserve"> </v>
      </c>
      <c r="G17" s="418">
        <f t="shared" si="2"/>
        <v>6</v>
      </c>
      <c r="H17" s="572">
        <v>67</v>
      </c>
      <c r="I17" s="420">
        <f t="shared" si="3"/>
        <v>0</v>
      </c>
      <c r="J17" s="419" t="str">
        <f t="shared" si="4"/>
        <v xml:space="preserve"> </v>
      </c>
      <c r="K17" s="59">
        <f t="shared" si="5"/>
        <v>1</v>
      </c>
      <c r="L17" s="568">
        <v>70.5</v>
      </c>
      <c r="M17" s="424">
        <f t="shared" si="6"/>
        <v>16</v>
      </c>
      <c r="N17" s="60">
        <f t="shared" si="7"/>
        <v>16</v>
      </c>
      <c r="O17" s="61">
        <f t="shared" si="8"/>
        <v>3</v>
      </c>
      <c r="P17" s="578">
        <v>69.5</v>
      </c>
      <c r="Q17" s="408">
        <f t="shared" si="9"/>
        <v>11</v>
      </c>
      <c r="R17" s="62">
        <f t="shared" si="10"/>
        <v>11</v>
      </c>
      <c r="S17" s="402">
        <f t="shared" si="11"/>
        <v>7</v>
      </c>
      <c r="T17" s="582">
        <v>62</v>
      </c>
      <c r="U17" s="403" t="str">
        <f t="shared" si="12"/>
        <v>0,00</v>
      </c>
      <c r="V17" s="404" t="str">
        <f t="shared" si="13"/>
        <v xml:space="preserve"> </v>
      </c>
      <c r="W17" s="412" t="str">
        <f t="shared" si="14"/>
        <v/>
      </c>
      <c r="X17" s="584"/>
      <c r="Y17" s="413" t="str">
        <f t="shared" si="15"/>
        <v>0</v>
      </c>
      <c r="Z17" s="414" t="str">
        <f t="shared" si="16"/>
        <v xml:space="preserve"> </v>
      </c>
      <c r="AA17" s="589">
        <f>COUNT(Tableau22[[#This Row],[Score]],Tableau22[[#This Row],[Score2]],Tableau22[[#This Row],[Score3]],Tableau22[[#This Row],[Score4]],Tableau22[[#This Row],[Score5]],Tableau22[[#This Row],[Score6]])</f>
        <v>4</v>
      </c>
      <c r="AB17" s="104">
        <f t="shared" si="17"/>
        <v>27</v>
      </c>
      <c r="AC17" s="18"/>
      <c r="AJ17" s="12"/>
      <c r="AK17" s="12"/>
      <c r="AL17" s="12"/>
      <c r="AM17" s="12"/>
    </row>
    <row r="18" spans="1:56" ht="22.5" x14ac:dyDescent="0.45">
      <c r="A18" s="367" t="s">
        <v>188</v>
      </c>
      <c r="B18" s="441" t="s">
        <v>189</v>
      </c>
      <c r="C18" s="431" t="str">
        <f t="shared" si="18"/>
        <v/>
      </c>
      <c r="D18" s="575"/>
      <c r="E18" s="432" t="str">
        <f t="shared" si="0"/>
        <v>0</v>
      </c>
      <c r="F18" s="433" t="str">
        <f t="shared" si="1"/>
        <v xml:space="preserve"> </v>
      </c>
      <c r="G18" s="418">
        <f t="shared" si="2"/>
        <v>2</v>
      </c>
      <c r="H18" s="573">
        <v>69.5</v>
      </c>
      <c r="I18" s="420">
        <f t="shared" si="3"/>
        <v>14</v>
      </c>
      <c r="J18" s="419">
        <f t="shared" si="4"/>
        <v>14</v>
      </c>
      <c r="K18" s="59" t="str">
        <f t="shared" si="5"/>
        <v/>
      </c>
      <c r="L18" s="569"/>
      <c r="M18" s="424" t="str">
        <f t="shared" si="6"/>
        <v>0</v>
      </c>
      <c r="N18" s="60" t="str">
        <f t="shared" si="7"/>
        <v xml:space="preserve"> </v>
      </c>
      <c r="O18" s="61" t="str">
        <f t="shared" si="8"/>
        <v/>
      </c>
      <c r="P18" s="579"/>
      <c r="Q18" s="408" t="str">
        <f t="shared" si="9"/>
        <v>0</v>
      </c>
      <c r="R18" s="62" t="str">
        <f t="shared" si="10"/>
        <v xml:space="preserve"> </v>
      </c>
      <c r="S18" s="402">
        <f t="shared" si="11"/>
        <v>4</v>
      </c>
      <c r="T18" s="582">
        <v>66</v>
      </c>
      <c r="U18" s="403" t="str">
        <f t="shared" si="12"/>
        <v>0,00</v>
      </c>
      <c r="V18" s="404" t="str">
        <f t="shared" si="13"/>
        <v xml:space="preserve"> </v>
      </c>
      <c r="W18" s="412" t="str">
        <f t="shared" si="14"/>
        <v/>
      </c>
      <c r="X18" s="584"/>
      <c r="Y18" s="413" t="str">
        <f t="shared" si="15"/>
        <v>0</v>
      </c>
      <c r="Z18" s="414" t="str">
        <f t="shared" si="16"/>
        <v xml:space="preserve"> </v>
      </c>
      <c r="AA18" s="589">
        <f>COUNT(Tableau22[[#This Row],[Score]],Tableau22[[#This Row],[Score2]],Tableau22[[#This Row],[Score3]],Tableau22[[#This Row],[Score4]],Tableau22[[#This Row],[Score5]],Tableau22[[#This Row],[Score6]])</f>
        <v>2</v>
      </c>
      <c r="AB18" s="104">
        <f t="shared" si="17"/>
        <v>14</v>
      </c>
      <c r="AC18" s="18"/>
      <c r="AI18" s="602" t="s">
        <v>7</v>
      </c>
      <c r="AJ18" s="602"/>
      <c r="AK18" s="602"/>
      <c r="AL18" s="602"/>
      <c r="AM18" s="602"/>
      <c r="AN18" s="602"/>
    </row>
    <row r="19" spans="1:56" ht="22.5" x14ac:dyDescent="0.45">
      <c r="A19" s="367" t="s">
        <v>190</v>
      </c>
      <c r="B19" s="441" t="s">
        <v>191</v>
      </c>
      <c r="C19" s="431" t="str">
        <f t="shared" si="18"/>
        <v/>
      </c>
      <c r="D19" s="575"/>
      <c r="E19" s="432" t="str">
        <f t="shared" si="0"/>
        <v>0</v>
      </c>
      <c r="F19" s="433" t="str">
        <f t="shared" si="1"/>
        <v xml:space="preserve"> </v>
      </c>
      <c r="G19" s="418">
        <f t="shared" si="2"/>
        <v>8</v>
      </c>
      <c r="H19" s="572">
        <v>66.5</v>
      </c>
      <c r="I19" s="420">
        <f t="shared" si="3"/>
        <v>0</v>
      </c>
      <c r="J19" s="419" t="str">
        <f t="shared" si="4"/>
        <v xml:space="preserve"> </v>
      </c>
      <c r="K19" s="59">
        <f t="shared" si="5"/>
        <v>6</v>
      </c>
      <c r="L19" s="568">
        <v>67</v>
      </c>
      <c r="M19" s="424">
        <f t="shared" si="6"/>
        <v>0</v>
      </c>
      <c r="N19" s="60" t="str">
        <f t="shared" si="7"/>
        <v xml:space="preserve"> </v>
      </c>
      <c r="O19" s="61">
        <f t="shared" si="8"/>
        <v>1</v>
      </c>
      <c r="P19" s="578">
        <v>71.5</v>
      </c>
      <c r="Q19" s="408">
        <f t="shared" si="9"/>
        <v>14</v>
      </c>
      <c r="R19" s="62">
        <f t="shared" si="10"/>
        <v>14</v>
      </c>
      <c r="S19" s="402">
        <f t="shared" si="11"/>
        <v>1</v>
      </c>
      <c r="T19" s="582">
        <v>69</v>
      </c>
      <c r="U19" s="403">
        <f t="shared" si="12"/>
        <v>17</v>
      </c>
      <c r="V19" s="404">
        <f t="shared" si="13"/>
        <v>17</v>
      </c>
      <c r="W19" s="412" t="str">
        <f t="shared" si="14"/>
        <v/>
      </c>
      <c r="X19" s="584"/>
      <c r="Y19" s="413" t="str">
        <f t="shared" si="15"/>
        <v>0</v>
      </c>
      <c r="Z19" s="414" t="str">
        <f t="shared" si="16"/>
        <v xml:space="preserve"> </v>
      </c>
      <c r="AA19" s="589">
        <f>COUNT(Tableau22[[#This Row],[Score]],Tableau22[[#This Row],[Score2]],Tableau22[[#This Row],[Score3]],Tableau22[[#This Row],[Score4]],Tableau22[[#This Row],[Score5]],Tableau22[[#This Row],[Score6]])</f>
        <v>4</v>
      </c>
      <c r="AB19" s="104">
        <f t="shared" si="17"/>
        <v>31</v>
      </c>
      <c r="AC19" s="18"/>
      <c r="AJ19" s="12"/>
      <c r="AK19" s="12"/>
      <c r="AL19" s="12"/>
      <c r="AM19" s="12"/>
    </row>
    <row r="20" spans="1:56" ht="22.5" x14ac:dyDescent="0.45">
      <c r="A20" s="367" t="s">
        <v>101</v>
      </c>
      <c r="B20" s="441" t="s">
        <v>192</v>
      </c>
      <c r="C20" s="431" t="str">
        <f t="shared" si="18"/>
        <v/>
      </c>
      <c r="D20" s="575"/>
      <c r="E20" s="432" t="str">
        <f t="shared" si="0"/>
        <v>0</v>
      </c>
      <c r="F20" s="433" t="str">
        <f t="shared" si="1"/>
        <v xml:space="preserve"> </v>
      </c>
      <c r="G20" s="418">
        <f t="shared" si="2"/>
        <v>4</v>
      </c>
      <c r="H20" s="572">
        <v>68.5</v>
      </c>
      <c r="I20" s="420">
        <f t="shared" si="3"/>
        <v>10</v>
      </c>
      <c r="J20" s="419">
        <f t="shared" si="4"/>
        <v>10</v>
      </c>
      <c r="K20" s="59" t="str">
        <f t="shared" si="5"/>
        <v/>
      </c>
      <c r="L20" s="568"/>
      <c r="M20" s="424" t="str">
        <f t="shared" si="6"/>
        <v>0</v>
      </c>
      <c r="N20" s="60" t="str">
        <f t="shared" si="7"/>
        <v xml:space="preserve"> </v>
      </c>
      <c r="O20" s="61" t="str">
        <f t="shared" si="8"/>
        <v/>
      </c>
      <c r="P20" s="578"/>
      <c r="Q20" s="408" t="str">
        <f t="shared" si="9"/>
        <v>0</v>
      </c>
      <c r="R20" s="62" t="str">
        <f t="shared" si="10"/>
        <v xml:space="preserve"> </v>
      </c>
      <c r="S20" s="402" t="str">
        <f t="shared" si="11"/>
        <v/>
      </c>
      <c r="T20" s="582"/>
      <c r="U20" s="403" t="str">
        <f t="shared" si="12"/>
        <v>0</v>
      </c>
      <c r="V20" s="404" t="str">
        <f t="shared" si="13"/>
        <v xml:space="preserve"> </v>
      </c>
      <c r="W20" s="412" t="str">
        <f t="shared" si="14"/>
        <v/>
      </c>
      <c r="X20" s="584"/>
      <c r="Y20" s="413" t="str">
        <f t="shared" si="15"/>
        <v>0</v>
      </c>
      <c r="Z20" s="414" t="str">
        <f t="shared" si="16"/>
        <v xml:space="preserve"> </v>
      </c>
      <c r="AA20" s="589">
        <f>COUNT(Tableau22[[#This Row],[Score]],Tableau22[[#This Row],[Score2]],Tableau22[[#This Row],[Score3]],Tableau22[[#This Row],[Score4]],Tableau22[[#This Row],[Score5]],Tableau22[[#This Row],[Score6]])</f>
        <v>1</v>
      </c>
      <c r="AB20" s="104">
        <f t="shared" si="17"/>
        <v>10</v>
      </c>
      <c r="AC20" s="18"/>
      <c r="AD20" s="225" t="s">
        <v>39</v>
      </c>
      <c r="AE20" s="226"/>
      <c r="AI20" s="227" t="s">
        <v>39</v>
      </c>
      <c r="AJ20" s="228"/>
      <c r="AK20" s="12"/>
      <c r="AL20" s="12"/>
      <c r="AM20" s="12"/>
      <c r="AN20" s="229" t="s">
        <v>39</v>
      </c>
      <c r="AO20" s="230"/>
      <c r="AS20" s="397" t="s">
        <v>39</v>
      </c>
      <c r="AT20" s="398"/>
      <c r="AX20" s="234" t="s">
        <v>39</v>
      </c>
      <c r="AY20" s="234"/>
      <c r="BC20" s="364" t="s">
        <v>39</v>
      </c>
      <c r="BD20" s="364"/>
    </row>
    <row r="21" spans="1:56" ht="22.5" x14ac:dyDescent="0.45">
      <c r="A21" s="367" t="s">
        <v>222</v>
      </c>
      <c r="B21" s="441" t="s">
        <v>223</v>
      </c>
      <c r="C21" s="431" t="str">
        <f t="shared" si="18"/>
        <v/>
      </c>
      <c r="D21" s="575"/>
      <c r="E21" s="432" t="str">
        <f t="shared" si="0"/>
        <v>0</v>
      </c>
      <c r="F21" s="433" t="str">
        <f t="shared" si="1"/>
        <v xml:space="preserve"> </v>
      </c>
      <c r="G21" s="418" t="str">
        <f t="shared" si="2"/>
        <v/>
      </c>
      <c r="H21" s="572"/>
      <c r="I21" s="420" t="str">
        <f t="shared" si="3"/>
        <v>0</v>
      </c>
      <c r="J21" s="419" t="str">
        <f t="shared" si="4"/>
        <v xml:space="preserve"> </v>
      </c>
      <c r="K21" s="59">
        <f t="shared" si="5"/>
        <v>3</v>
      </c>
      <c r="L21" s="568">
        <v>70</v>
      </c>
      <c r="M21" s="424">
        <f t="shared" si="6"/>
        <v>12</v>
      </c>
      <c r="N21" s="60">
        <f t="shared" si="7"/>
        <v>12</v>
      </c>
      <c r="O21" s="61">
        <f t="shared" si="8"/>
        <v>9</v>
      </c>
      <c r="P21" s="578">
        <v>60</v>
      </c>
      <c r="Q21" s="408">
        <f t="shared" si="9"/>
        <v>0</v>
      </c>
      <c r="R21" s="62" t="str">
        <f t="shared" si="10"/>
        <v xml:space="preserve"> </v>
      </c>
      <c r="S21" s="402">
        <f t="shared" si="11"/>
        <v>2</v>
      </c>
      <c r="T21" s="582">
        <v>68</v>
      </c>
      <c r="U21" s="403" t="str">
        <f t="shared" si="12"/>
        <v>0,00</v>
      </c>
      <c r="V21" s="404" t="str">
        <f t="shared" si="13"/>
        <v xml:space="preserve"> </v>
      </c>
      <c r="W21" s="412" t="str">
        <f t="shared" si="14"/>
        <v/>
      </c>
      <c r="X21" s="584"/>
      <c r="Y21" s="413" t="str">
        <f t="shared" si="15"/>
        <v>0</v>
      </c>
      <c r="Z21" s="414" t="str">
        <f t="shared" si="16"/>
        <v xml:space="preserve"> </v>
      </c>
      <c r="AA21" s="589">
        <f>COUNT(Tableau22[[#This Row],[Score]],Tableau22[[#This Row],[Score2]],Tableau22[[#This Row],[Score3]],Tableau22[[#This Row],[Score4]],Tableau22[[#This Row],[Score5]],Tableau22[[#This Row],[Score6]])</f>
        <v>3</v>
      </c>
      <c r="AB21" s="104">
        <f t="shared" si="17"/>
        <v>12</v>
      </c>
      <c r="AC21" s="18"/>
      <c r="AD21" s="236" t="s">
        <v>40</v>
      </c>
      <c r="AE21" s="237">
        <f>D2</f>
        <v>11</v>
      </c>
      <c r="AI21" s="238" t="s">
        <v>40</v>
      </c>
      <c r="AJ21" s="239">
        <f>H2</f>
        <v>12</v>
      </c>
      <c r="AN21" s="240" t="s">
        <v>40</v>
      </c>
      <c r="AO21" s="241">
        <f>L2</f>
        <v>13</v>
      </c>
      <c r="AS21" s="399" t="s">
        <v>40</v>
      </c>
      <c r="AT21" s="400">
        <f>P2</f>
        <v>11</v>
      </c>
      <c r="AX21" s="234" t="s">
        <v>40</v>
      </c>
      <c r="AY21" s="234">
        <f>U2</f>
        <v>13</v>
      </c>
      <c r="BC21" s="364" t="s">
        <v>40</v>
      </c>
      <c r="BD21" s="364">
        <f>Y2</f>
        <v>0</v>
      </c>
    </row>
    <row r="22" spans="1:56" ht="22.5" x14ac:dyDescent="0.45">
      <c r="A22" s="366" t="s">
        <v>88</v>
      </c>
      <c r="B22" s="438" t="s">
        <v>158</v>
      </c>
      <c r="C22" s="431" t="str">
        <f t="shared" si="18"/>
        <v/>
      </c>
      <c r="D22" s="575"/>
      <c r="E22" s="432" t="str">
        <f t="shared" si="0"/>
        <v>0</v>
      </c>
      <c r="F22" s="433" t="str">
        <f t="shared" si="1"/>
        <v xml:space="preserve"> </v>
      </c>
      <c r="G22" s="418" t="str">
        <f t="shared" si="2"/>
        <v/>
      </c>
      <c r="H22" s="572"/>
      <c r="I22" s="420" t="str">
        <f t="shared" si="3"/>
        <v>0</v>
      </c>
      <c r="J22" s="419" t="str">
        <f t="shared" si="4"/>
        <v xml:space="preserve"> </v>
      </c>
      <c r="K22" s="59">
        <f t="shared" si="5"/>
        <v>8</v>
      </c>
      <c r="L22" s="568">
        <v>64</v>
      </c>
      <c r="M22" s="424">
        <f t="shared" si="6"/>
        <v>0</v>
      </c>
      <c r="N22" s="60" t="str">
        <f t="shared" si="7"/>
        <v xml:space="preserve"> </v>
      </c>
      <c r="O22" s="61" t="str">
        <f t="shared" si="8"/>
        <v/>
      </c>
      <c r="P22" s="578"/>
      <c r="Q22" s="408" t="str">
        <f t="shared" si="9"/>
        <v>0</v>
      </c>
      <c r="R22" s="62" t="str">
        <f t="shared" si="10"/>
        <v xml:space="preserve"> </v>
      </c>
      <c r="S22" s="402" t="str">
        <f t="shared" si="11"/>
        <v/>
      </c>
      <c r="T22" s="582"/>
      <c r="U22" s="403" t="str">
        <f t="shared" si="12"/>
        <v>0</v>
      </c>
      <c r="V22" s="404" t="str">
        <f t="shared" si="13"/>
        <v xml:space="preserve"> </v>
      </c>
      <c r="W22" s="412" t="str">
        <f t="shared" si="14"/>
        <v/>
      </c>
      <c r="X22" s="584"/>
      <c r="Y22" s="413" t="str">
        <f t="shared" si="15"/>
        <v>0</v>
      </c>
      <c r="Z22" s="414" t="str">
        <f t="shared" si="16"/>
        <v xml:space="preserve"> </v>
      </c>
      <c r="AA22" s="589">
        <f>COUNT(Tableau22[[#This Row],[Score]],Tableau22[[#This Row],[Score2]],Tableau22[[#This Row],[Score3]],Tableau22[[#This Row],[Score4]],Tableau22[[#This Row],[Score5]],Tableau22[[#This Row],[Score6]])</f>
        <v>1</v>
      </c>
      <c r="AB22" s="104">
        <f t="shared" si="17"/>
        <v>0</v>
      </c>
      <c r="AC22" s="18"/>
      <c r="AD22" s="236">
        <v>1</v>
      </c>
      <c r="AE22" s="244">
        <f>IF(AE$21=1,$AF5,IF(AE$21=2,$AG5,IF(AE$21=3,$AH5,IF(AE$21=4,$AI5,IF(AE$21=5,$AJ5,IF(AE$21=6,$AK5,IF(AE$21=7,$AL5,IF(AE$21=8,$AM5,IF(AE$21=9,$AN5,IF(AE$21=10,$AO5,IF(AE$21=11,$AP5,IF(AE$21=12,$AQ5,IF(AE$21=13,$AR5,IF(AE$21=14,$AS5,IF(AE$21=15,$AT5,IF(AE$21=16,$AU5,IF(AE$21=17,$AV5,IF(AE$21=18,$AW5,IF(AE$21=19,$AX5,IF(AE$21=20,$AY5,IF(AE$21=21,$AZ5,IF(AE$21=22,$BA5,IF(AE$21=23,$BB5,IF(AE$21=24,$BC5,IF(AE$21=25,$BD5,IF(AE$21=26,$BE5,IF(AE$21=27,$BF5,IF(AE$21=28,$BG5,IF(AE$21=29,$BH5,IF(AE$21=30,$BI5,IF(AE$21=31,$BJ5,IF(AE$21=32,$BK5,IF(AE$21=33,$BL5,IF(AE$21=34,$BM5,IF(AE$21=35,$BN5,IF(AE$21=36,$BO5,IF(AE$21=37,$BP5,IF(AE$21=38,$BQ5,IF(AE$21=39,$BR5,IF(AE$21=40,$BS5,""))))))))))))))))))))))))))))))))))))))))</f>
        <v>15</v>
      </c>
      <c r="AI22" s="238">
        <v>1</v>
      </c>
      <c r="AJ22" s="245">
        <f>IF(AJ$21=1,AF5,IF(AJ$21=2,AG5,IF(AJ$21=3,AH5,IF(AJ$21=4,AI5,IF(AJ$21=5,AJ5,IF(AJ$21=6,AK5,IF(AJ$21=7,AL5,IF(AJ$21=8,AM5,IF(AJ$21=9,AN5,IF(AJ$21=10,AO5,IF(AJ$21=11,AP5,IF(AJ$21=12,AQ5,IF(AJ$21=13,AR5,IF(AJ$21=14,AS5,IF(AJ$21=15,AT5,IF(AJ$21=16,AU5,IF(AJ$21=17,AV5,IF(AJ$21=18,AW5,IF(AJ$21=19,AX5,IF(AJ$21=20,AY5,IF(AJ$21=21,AZ5,IF(AJ$21=22,BA5,IF(AJ$21=23,BB5,IF(AJ$21=24,BC5,IF(AJ$21=25,BD5,IF(AJ$21=26,BE5,IF(AJ$21=27,BF5,IF(AJ$21=28,BG5,IF(AJ$21=29,BH5,IF(AJ$21=30,BI5,IF(AJ$21=31,BJ5,IF(AJ$21=32,BK5,IF(AJ$21=33,BL5,IF(AJ$21=34,BM5,IF(AJ$21=35,BN5,IF(AJ$21=36,BO5,IF(AJ$21=37,BP5,IF(AJ$21=38,BQ5,IF(AJ$21=39,BR5,IF(AJ$21=40,BS5,""))))))))))))))))))))))))))))))))))))))))</f>
        <v>16</v>
      </c>
      <c r="AN22" s="240">
        <v>1</v>
      </c>
      <c r="AO22" s="246">
        <f>IF(AO$21=1,AF5,IF(AO$21=2,AG5,IF(AO$21=3,AH5,IF(AO$21=4,AI5,IF(AO$21=5,AJ5,IF(AO$21=6,AK5,IF(AO$21=7,AL5,IF(AO$21=8,AM5,IF(AO$21=9,AN5,IF(AO$21=10,AO5,IF(AO$21=11,AP5,IF(AO$21=12,AQ5,IF(AO$21=13,AR5,IF(AO$21=14,AS5,IF(AO$21=15,AT5,IF(AO$21=16,AU5,IF(AO$21=17,AV5,IF(AO$21=18,AW5,IF(AO$21=19,AX5,IF(AO$21=20,AY5,IF(AO$21=21,AZ5,IF(AO$21=22,BA5,IF(AO$21=23,BB5,IF(AO$21=24,BC5,IF(AO$21=25,BD5,IF(AO$21=26,BE5,IF(AO$21=27,BF5,IF(AO$21=28,BG5,IF(AO$21=29,BH5,IF(AO$21=30,BI5,IF(AO$21=31,BJ5,IF(AO$21=32,BK5,IF(AO$21=33,BL5,IF(AO$21=34,BM5,IF(AO$21=35,BN5,IF(AO$21=36,BO5,IF(AO$21=37,BP5,IF(AO$21=38,BQ5,IF(AO$21=39,BR5,IF(AO$21=40,BS5,""))))))))))))))))))))))))))))))))))))))))</f>
        <v>17</v>
      </c>
      <c r="AS22" s="399">
        <v>1</v>
      </c>
      <c r="AT22" s="401">
        <f>IF(AT$21=1,AF5,IF(AT$21=2,AG5,IF(AT$21=3,AH5,IF(AT$21=4,AI5,IF(AT$21=5,AJ5,IF(AT$21=6,AK5,IF(AT$21=7,AL5,IF(AT$21=8,AM5,IF(AT$21=9,AN5,IF(AT$21=10,AO5,IF(AT$21=11,AP5,IF(AT$21=12,AQ5,IF(AT$21=13,AR5,IF(AT$21=14,AS5,IF(AT$21=15,AT5,IF(AT$21=16,AU5,IF(AT$21=17,AV5,IF(AT$21=18,AW5,IF(AT$21=19,AX5,IF(AT$21=20,AY5,IF(AT$21=21,AZ5,IF(AT$21=22,BA5,IF(AT$21=23,BB5,IF(AT$21=24,BC5,IF(AT$21=25,BD5,IF(AT$21=26,BE5,IF(AT$21=27,BF5,IF(AT$21=28,BG5,IF(AT$21=29,BH5,IF(AT$21=30,BI5,IF(AT$21=31,BJ5,IF(AT$21=32,BK5,IF(AT$21=33,BL5,IF(AT$21=34,BM5,IF(AT$21=35,BN5,IF(AT$21=36,BO5,IF(AT$21=37,BP5,IF(AT$21=38,BQ5,IF(AT$21=39,BR5,IF(AT$21=40,BS5,""))))))))))))))))))))))))))))))))))))))))</f>
        <v>15</v>
      </c>
      <c r="AX22" s="234">
        <v>1</v>
      </c>
      <c r="AY22" s="234">
        <f>IF(AY$21=1,$AF5,IF(AY$21=2,$AG5,IF(AY$21=3,$AH5,IF(AY$21=4,$AI5,IF(AY$21=5,$AJ5,IF(AY$21=6,$AK5,IF(AY$21=7,$AL5,IF(AY$21=8,$AM5,IF(AY$21=9,$AN5,IF(AY$21=10,$AO5,IF(AY$21=11,$AP5,IF(AY$21=12,$AQ5,IF(AY$21=13,$AR5,IF(AY$21=14,$AS5,IF(AY$21=15,$AT5,IF(AY$21=16,$AU5,IF(AY$21=17,$AV5,IF(AY$21=18,$AW5,IF(AY$21=19,$AX5,IF(AY$21=20,$AY5,IF(AY$21=21,$AZ5,IF(AY$21=22,$BA5,IF(AY$21=23,$BB5,IF(AY$21=24,$BC5,IF(AY$21=25,$BD5,IF(AY$21=26,$BE5,IF(AY$21=27,$BF5,IF(AY$21=28,$BG5,IF(AY$21=29,$BH5,IF(AY$21=30,$BI5,IF(AY$21=31,$BJ5,IF(AY$21=32,$BK5,IF(AY$21=33,$BL5,IF(AY$21=34,$BM5,IF(AY$21=35,$BN5,IF(AY$21=36,$BO5,IF(AY$21=37,$BP5,IF(AY$21=38,$BQ5,IF(AY$21=39,$BR5,IF(AY$21=40,$BS5,""))))))))))))))))))))))))))))))))))))))))</f>
        <v>17</v>
      </c>
      <c r="BC22" s="364">
        <v>1</v>
      </c>
      <c r="BD22" s="364" t="str">
        <f>IF(BD$21=1,$AF5,IF(BD$21=2,$AG5,IF(BD$21=3,$AH5,IF(BD$21=4,$AI5,IF(BD$21=5,$AJ5,IF(BD$21=6,$AK5,IF(BD$21=7,$AL5,IF(BD$21=8,$AM5,IF(BD$21=9,$AN5,IF(BD$21=10,$AO5,IF(BD$21=11,$AP5,IF(BD$21=12,$AQ5,IF(BD$21=13,$AR5,IF(BD$21=14,$AS5,IF(BD$21=15,$AT5,IF(BD$21=16,$AU5,IF(BD$21=17,$AV5,IF(BD$21=18,$AW5,IF(BD$21=19,$AX5,IF(BD$21=20,$AY5,IF(BD$21=21,$AZ5,IF(BD$21=22,$BA5,IF(BD$21=23,$BB5,IF(BD$21=24,$BC5,IF(BD$21=25,$BD5,IF(BD$21=26,$BE5,IF(BD$21=27,$BF5,IF(BD$21=28,$BG5,IF(BD$21=29,$BH5,IF(BD$21=30,$BI5,IF(BD$21=31,$BJ5,IF(BD$21=32,$BK5,IF(BD$21=33,$BL5,IF(BD$21=34,$BM5,IF(BD$21=35,$BN5,IF(BD$21=36,$BO5,IF(BD$21=37,$BP5,IF(BD$21=38,$BQ5,IF(BD$21=39,$BR5,IF(BD$21=40,$BS5,""))))))))))))))))))))))))))))))))))))))))</f>
        <v/>
      </c>
    </row>
    <row r="23" spans="1:56" ht="22.5" x14ac:dyDescent="0.45">
      <c r="A23" s="367" t="s">
        <v>225</v>
      </c>
      <c r="B23" s="442" t="s">
        <v>95</v>
      </c>
      <c r="C23" s="431" t="str">
        <f t="shared" si="18"/>
        <v/>
      </c>
      <c r="D23" s="575"/>
      <c r="E23" s="432" t="str">
        <f t="shared" si="0"/>
        <v>0</v>
      </c>
      <c r="F23" s="433" t="str">
        <f t="shared" si="1"/>
        <v xml:space="preserve"> </v>
      </c>
      <c r="G23" s="418" t="str">
        <f t="shared" si="2"/>
        <v/>
      </c>
      <c r="H23" s="572"/>
      <c r="I23" s="420" t="str">
        <f t="shared" si="3"/>
        <v>0</v>
      </c>
      <c r="J23" s="419" t="str">
        <f t="shared" si="4"/>
        <v xml:space="preserve"> </v>
      </c>
      <c r="K23" s="59">
        <f t="shared" si="5"/>
        <v>5</v>
      </c>
      <c r="L23" s="568">
        <v>69</v>
      </c>
      <c r="M23" s="424">
        <f t="shared" si="6"/>
        <v>9</v>
      </c>
      <c r="N23" s="60">
        <f t="shared" si="7"/>
        <v>9</v>
      </c>
      <c r="O23" s="61">
        <f t="shared" si="8"/>
        <v>5</v>
      </c>
      <c r="P23" s="578">
        <v>68</v>
      </c>
      <c r="Q23" s="408">
        <f t="shared" si="9"/>
        <v>7</v>
      </c>
      <c r="R23" s="62">
        <f t="shared" si="10"/>
        <v>7</v>
      </c>
      <c r="S23" s="402" t="str">
        <f t="shared" si="11"/>
        <v/>
      </c>
      <c r="T23" s="582"/>
      <c r="U23" s="403" t="str">
        <f t="shared" si="12"/>
        <v>0</v>
      </c>
      <c r="V23" s="404" t="str">
        <f t="shared" si="13"/>
        <v xml:space="preserve"> </v>
      </c>
      <c r="W23" s="412" t="str">
        <f t="shared" si="14"/>
        <v/>
      </c>
      <c r="X23" s="584"/>
      <c r="Y23" s="413" t="str">
        <f t="shared" si="15"/>
        <v>0</v>
      </c>
      <c r="Z23" s="414" t="str">
        <f t="shared" si="16"/>
        <v xml:space="preserve"> </v>
      </c>
      <c r="AA23" s="589">
        <f>COUNT(Tableau22[[#This Row],[Score]],Tableau22[[#This Row],[Score2]],Tableau22[[#This Row],[Score3]],Tableau22[[#This Row],[Score4]],Tableau22[[#This Row],[Score5]],Tableau22[[#This Row],[Score6]])</f>
        <v>2</v>
      </c>
      <c r="AB23" s="104">
        <f t="shared" si="17"/>
        <v>16</v>
      </c>
      <c r="AC23" s="18"/>
      <c r="AD23" s="236">
        <v>2</v>
      </c>
      <c r="AE23" s="244">
        <f t="shared" ref="AE23:AE31" si="24">IF(AE$21=1,AF6,IF(AE$21=2,AG6,IF(AE$21=3,AH6,IF(AE$21=4,AI6,IF(AE$21=5,AJ6,IF(AE$21=6,AK6,IF(AE$21=7,AL6,IF(AE$21=8,AM6,IF(AE$21=9,AN6,IF(AE$21=10,AO6,IF(AE$21=11,AP6,IF(AE$21=12,AQ6,IF(AE$21=13,AR6,IF(AE$21=14,AS6,IF(AE$21=15,AT6,IF(AE$21=16,AU6,IF(AE$21=17,AV6,IF(AE$21=18,AW6,IF(AE$21=19,AX6,IF(AE$21=20,AY6,IF(AE$21=21,AZ6,IF(AE$21=22,BA6,IF(AE$21=23,BB6,IF(AE$21=24,BC6,IF(AE$21=25,BD6,IF(AE$21=26,BE6,IF(AE$21=27,BF6,IF(AE$21=28,BG6,IF(AE$21=29,BH6,IF(AE$21=30,BI6,IF(AE$21=31,BJ6,IF(AE$21=32,BK6,IF(AE$21=33,BL6,IF(AE$21=34,BM6,IF(AE$21=35,BN6,IF(AE$21=36,BO6,IF(AE$21=37,BP6,IF(AE$21=38,BQ6,IF(AE$21=39,BR6,IF(AE$21=40,BS6,""))))))))))))))))))))))))))))))))))))))))</f>
        <v>13</v>
      </c>
      <c r="AI23" s="238">
        <v>2</v>
      </c>
      <c r="AJ23" s="245">
        <f>IF(AJ$21=1,AF6,IF(AJ$21=2,AG6,IF(AJ$21=3,AH6,IF(AJ$21=4,AI6,IF(AJ$21=5,AJ6,IF(AJ$21=6,AK6,IF(AJ$21=7,AL6,IF(AJ$21=8,AM6,IF(AJ$21=9,AN6,IF(AJ$21=10,AO6,IF(AJ$21=11,AP6,IF(AJ$21=12,AQ6,IF(AJ$21=13,AR6,IF(AJ$21=14,AS6,IF(AJ$21=15,AT6,IF(AJ$21=16,AU6,IF(AJ$21=17,AV6,IF(AJ$21=18,AW6,IF(AJ$21=19,AX6,IF(AJ$21=20,AY6,IF(AJ$21=21,AZ6,IF(AJ$21=22,BA6,IF(AJ$21=23,BB6,IF(AJ$21=24,BC6,IF(AJ$21=25,BD6,IF(AJ$21=26,BE6,IF(AJ$21=27,BF6,IF(AJ$21=28,BG6,IF(AJ$21=29,BH6,IF(AJ$21=30,BI6,IF(AJ$21=31,BJ6,IF(AJ$21=32,BK6,IF(AJ$21=33,BL6,IF(AJ$21=34,BM6,IF(AJ$21=35,BN6,IF(AJ$21=36,BO6,IF(AJ$21=37,BP6,IF(AJ$21=38,BQ6,IF(AJ$21=39,BR6,IF(AJ$21=40,BS6,""))))))))))))))))))))))))))))))))))))))))</f>
        <v>14</v>
      </c>
      <c r="AN23" s="240">
        <v>2</v>
      </c>
      <c r="AO23" s="246">
        <f t="shared" ref="AO23:AO31" si="25">IF(AO$21=1,AF6,IF(AO$21=2,AG6,IF(AO$21=3,AH6,IF(AO$21=4,AI6,IF(AO$21=5,AJ6,IF(AO$21=6,AK6,IF(AO$21=7,AL6,IF(AO$21=8,AM6,IF(AO$21=9,AN6,IF(AO$21=10,AO6,IF(AO$21=11,AP6,IF(AO$21=12,AQ6,IF(AO$21=13,AR6,IF(AO$21=14,AS6,IF(AO$21=15,AT6,IF(AO$21=16,AU6,IF(AO$21=17,AV6,IF(AO$21=18,AW6,IF(AO$21=19,AX6,IF(AO$21=20,AY6,IF(AO$21=21,AZ6,IF(AO$21=22,BA6,IF(AO$21=23,BB6,IF(AO$21=24,BC6,IF(AO$21=25,BD6,IF(AO$21=26,BE6,IF(AO$21=27,BF6,IF(AO$21=28,BG6,IF(AO$21=29,BH6,IF(AO$21=30,BI6,IF(AO$21=31,BJ6,IF(AO$21=32,BK6,IF(AO$21=33,BL6,IF(AO$21=34,BM6,IF(AO$21=35,BN6,IF(AO$21=36,BO6,IF(AO$21=37,BP6,IF(AO$21=38,BQ6,IF(AO$21=39,BR6,IF(AO$21=40,BS6,""))))))))))))))))))))))))))))))))))))))))</f>
        <v>15</v>
      </c>
      <c r="AS23" s="399">
        <v>2</v>
      </c>
      <c r="AT23" s="401">
        <f t="shared" ref="AT23:AT31" si="26">IF(AT$21=1,AF6,IF(AT$21=2,AG6,IF(AT$21=3,AH6,IF(AT$21=4,AI6,IF(AT$21=5,AJ6,IF(AT$21=6,AK6,IF(AT$21=7,AL6,IF(AT$21=8,AM6,IF(AT$21=9,AN6,IF(AT$21=10,AO6,IF(AT$21=11,AP6,IF(AT$21=12,AQ6,IF(AT$21=13,AR6,IF(AT$21=14,AS6,IF(AT$21=15,AT6,IF(AT$21=16,AU6,IF(AT$21=17,AV6,IF(AT$21=18,AW6,IF(AT$21=19,AX6,IF(AT$21=20,AY6,IF(AT$21=21,AZ6,IF(AT$21=22,BA6,IF(AT$21=23,BB6,IF(AT$21=24,BC6,IF(AT$21=25,BD6,IF(AT$21=26,BE6,IF(AT$21=27,BF6,IF(AT$21=28,BG6,IF(AT$21=29,BH6,IF(AT$21=30,BI6,IF(AT$21=31,BJ6,IF(AT$21=32,BK6,IF(AT$21=33,BL6,IF(AT$21=34,BM6,IF(AT$21=35,BN6,IF(AT$21=36,BO6,IF(AT$21=37,BP6,IF(AT$21=38,BQ6,IF(AT$21=39,BR6,IF(AT$21=40,BS6,""))))))))))))))))))))))))))))))))))))))))</f>
        <v>13</v>
      </c>
      <c r="AX23" s="234">
        <v>2</v>
      </c>
      <c r="AY23" s="234">
        <f t="shared" ref="AY23:AY31" si="27">IF(AY$21=1,$AF6,IF(AY$21=2,$AG6,IF(AY$21=3,$AH6,IF(AY$21=4,$AI6,IF(AY$21=5,$AJ6,IF(AY$21=6,$AK6,IF(AY$21=7,$AL6,IF(AY$21=8,$AM6,IF(AY$21=9,$AN6,IF(AY$21=10,$AO6,IF(AY$21=11,$AP6,IF(AY$21=12,$AQ6,IF(AY$21=13,$AR6,IF(AY$21=14,$AS6,IF(AY$21=15,$AT6,IF(AY$21=16,$AU6,IF(AY$21=17,$AV6,IF(AY$21=18,$AW6,IF(AY$21=19,$AX6,IF(AY$21=20,$AY6,IF(AY$21=21,$AZ6,IF(AY$21=22,$BA6,IF(AY$21=23,$BB6,IF(AY$21=24,$BC6,IF(AY$21=25,$BD6,IF(AY$21=26,$BE6,IF(AY$21=27,$BF6,IF(AY$21=28,$BG6,IF(AY$21=29,$BH6,IF(AY$21=30,$BI6,IF(AY$21=31,$BJ6,IF(AY$21=32,$BK6,IF(AY$21=33,$BL6,IF(AY$21=34,$BM6,IF(AY$21=35,$BN6,IF(AY$21=36,$BO6,IF(AY$21=37,$BP6,IF(AY$21=38,$BQ6,IF(AY$21=39,$BR6,IF(AY$21=40,$BS6,""))))))))))))))))))))))))))))))))))))))))</f>
        <v>15</v>
      </c>
      <c r="BC23" s="364">
        <v>2</v>
      </c>
      <c r="BD23" s="364" t="str">
        <f t="shared" ref="BD23:BD31" si="28">IF(BD$21=1,$AF6,IF(BD$21=2,$AG6,IF(BD$21=3,$AH6,IF(BD$21=4,$AI6,IF(BD$21=5,$AJ6,IF(BD$21=6,$AK6,IF(BD$21=7,$AL6,IF(BD$21=8,$AM6,IF(BD$21=9,$AN6,IF(BD$21=10,$AO6,IF(BD$21=11,$AP6,IF(BD$21=12,$AQ6,IF(BD$21=13,$AR6,IF(BD$21=14,$AS6,IF(BD$21=15,$AT6,IF(BD$21=16,$AU6,IF(BD$21=17,$AV6,IF(BD$21=18,$AW6,IF(BD$21=19,$AX6,IF(BD$21=20,$AY6,IF(BD$21=21,$AZ6,IF(BD$21=22,$BA6,IF(BD$21=23,$BB6,IF(BD$21=24,$BC6,IF(BD$21=25,$BD6,IF(BD$21=26,$BE6,IF(BD$21=27,$BF6,IF(BD$21=28,$BG6,IF(BD$21=29,$BH6,IF(BD$21=30,$BI6,IF(BD$21=31,$BJ6,IF(BD$21=32,$BK6,IF(BD$21=33,$BL6,IF(BD$21=34,$BM6,IF(BD$21=35,$BN6,IF(BD$21=36,$BO6,IF(BD$21=37,$BP6,IF(BD$21=38,$BQ6,IF(BD$21=39,$BR6,IF(BD$21=40,$BS6,""))))))))))))))))))))))))))))))))))))))))</f>
        <v/>
      </c>
    </row>
    <row r="24" spans="1:56" ht="22.5" x14ac:dyDescent="0.45">
      <c r="A24" s="370" t="s">
        <v>226</v>
      </c>
      <c r="B24" s="443" t="s">
        <v>227</v>
      </c>
      <c r="C24" s="431" t="str">
        <f t="shared" si="18"/>
        <v/>
      </c>
      <c r="D24" s="575"/>
      <c r="E24" s="432" t="str">
        <f t="shared" si="0"/>
        <v>0</v>
      </c>
      <c r="F24" s="433" t="str">
        <f t="shared" si="1"/>
        <v xml:space="preserve"> </v>
      </c>
      <c r="G24" s="418" t="str">
        <f t="shared" si="2"/>
        <v/>
      </c>
      <c r="H24" s="572"/>
      <c r="I24" s="420" t="str">
        <f t="shared" si="3"/>
        <v>0</v>
      </c>
      <c r="J24" s="419" t="str">
        <f t="shared" si="4"/>
        <v xml:space="preserve"> </v>
      </c>
      <c r="K24" s="59">
        <f t="shared" si="5"/>
        <v>7</v>
      </c>
      <c r="L24" s="568">
        <v>65.5</v>
      </c>
      <c r="M24" s="424">
        <f t="shared" si="6"/>
        <v>0</v>
      </c>
      <c r="N24" s="60" t="str">
        <f t="shared" si="7"/>
        <v xml:space="preserve"> </v>
      </c>
      <c r="O24" s="61" t="str">
        <f t="shared" si="8"/>
        <v/>
      </c>
      <c r="P24" s="578"/>
      <c r="Q24" s="408" t="str">
        <f t="shared" si="9"/>
        <v>0</v>
      </c>
      <c r="R24" s="62" t="str">
        <f t="shared" si="10"/>
        <v xml:space="preserve"> </v>
      </c>
      <c r="S24" s="402" t="str">
        <f t="shared" si="11"/>
        <v/>
      </c>
      <c r="T24" s="582"/>
      <c r="U24" s="403" t="str">
        <f t="shared" si="12"/>
        <v>0</v>
      </c>
      <c r="V24" s="404" t="str">
        <f t="shared" si="13"/>
        <v xml:space="preserve"> </v>
      </c>
      <c r="W24" s="412" t="str">
        <f t="shared" si="14"/>
        <v/>
      </c>
      <c r="X24" s="584"/>
      <c r="Y24" s="413" t="str">
        <f t="shared" si="15"/>
        <v>0</v>
      </c>
      <c r="Z24" s="414" t="str">
        <f t="shared" si="16"/>
        <v xml:space="preserve"> </v>
      </c>
      <c r="AA24" s="589">
        <f>COUNT(Tableau22[[#This Row],[Score]],Tableau22[[#This Row],[Score2]],Tableau22[[#This Row],[Score3]],Tableau22[[#This Row],[Score4]],Tableau22[[#This Row],[Score5]],Tableau22[[#This Row],[Score6]])</f>
        <v>1</v>
      </c>
      <c r="AB24" s="104">
        <f t="shared" si="17"/>
        <v>0</v>
      </c>
      <c r="AC24" s="18"/>
      <c r="AD24" s="236">
        <v>3</v>
      </c>
      <c r="AE24" s="244">
        <f t="shared" si="24"/>
        <v>11</v>
      </c>
      <c r="AI24" s="238">
        <v>3</v>
      </c>
      <c r="AJ24" s="245">
        <f>IF(AJ$21=1,AF7,IF(AJ$21=2,AG7,IF(AJ$21=3,AH7,IF(AJ$21=4,AI7,IF(AJ$21=5,AJ7,IF(AJ$21=6,AK7,IF(AJ$21=7,AL7,IF(AJ$21=8,AM7,IF(AJ$21=9,AN7,IF(AJ$21=10,AO7,IF(AJ$21=11,AP7,IF(AJ$21=12,AQ7,IF(AJ$21=13,AR7,IF(AJ$21=14,AS7,IF(AJ$21=15,AT7,IF(AJ$21=16,AU7,IF(AJ$21=17,AV7,IF(AJ$21=18,AW7,IF(AJ$21=19,AX7,IF(AJ$21=20,AY7,IF(AJ$21=21,AZ7,IF(AJ$21=22,BA7,IF(AJ$21=23,BB7,IF(AJ$21=24,BC7,IF(AJ$21=25,BD7,IF(AJ$21=26,BE7,IF(AJ$21=27,BF7,IF(AJ$21=28,BG7,IF(AJ$21=29,BH7,IF(AJ$21=30,BI7,IF(AJ$21=31,BJ7,IF(AJ$21=32,BK7,IF(AJ$21=33,BL7,IF(AJ$21=34,BM7,IF(AJ$21=35,BN7,IF(AJ$21=36,BO7,IF(AJ$21=37,BP7,IF(AJ$21=38,BQ7,IF(AJ$21=39,BR7,IF(AJ$21=40,BS7,""))))))))))))))))))))))))))))))))))))))))</f>
        <v>12</v>
      </c>
      <c r="AN24" s="240">
        <v>3</v>
      </c>
      <c r="AO24" s="246">
        <f t="shared" si="25"/>
        <v>13</v>
      </c>
      <c r="AS24" s="399">
        <v>3</v>
      </c>
      <c r="AT24" s="401">
        <f t="shared" si="26"/>
        <v>11</v>
      </c>
      <c r="AX24" s="234">
        <v>3</v>
      </c>
      <c r="AY24" s="234">
        <f t="shared" si="27"/>
        <v>13</v>
      </c>
      <c r="BC24" s="364">
        <v>3</v>
      </c>
      <c r="BD24" s="364" t="str">
        <f t="shared" si="28"/>
        <v/>
      </c>
    </row>
    <row r="25" spans="1:56" ht="22.5" x14ac:dyDescent="0.45">
      <c r="A25" s="366" t="s">
        <v>247</v>
      </c>
      <c r="B25" s="438" t="s">
        <v>239</v>
      </c>
      <c r="C25" s="431" t="str">
        <f t="shared" si="18"/>
        <v/>
      </c>
      <c r="D25" s="575"/>
      <c r="E25" s="432" t="str">
        <f t="shared" si="0"/>
        <v>0</v>
      </c>
      <c r="F25" s="433" t="str">
        <f t="shared" si="1"/>
        <v xml:space="preserve"> </v>
      </c>
      <c r="G25" s="418" t="str">
        <f t="shared" si="2"/>
        <v/>
      </c>
      <c r="H25" s="572"/>
      <c r="I25" s="420" t="str">
        <f t="shared" si="3"/>
        <v>0</v>
      </c>
      <c r="J25" s="419" t="str">
        <f t="shared" si="4"/>
        <v xml:space="preserve"> </v>
      </c>
      <c r="K25" s="59" t="str">
        <f t="shared" si="5"/>
        <v/>
      </c>
      <c r="L25" s="568"/>
      <c r="M25" s="424" t="str">
        <f t="shared" si="6"/>
        <v>0</v>
      </c>
      <c r="N25" s="60" t="str">
        <f t="shared" si="7"/>
        <v xml:space="preserve"> </v>
      </c>
      <c r="O25" s="61">
        <f t="shared" si="8"/>
        <v>7</v>
      </c>
      <c r="P25" s="578">
        <v>63</v>
      </c>
      <c r="Q25" s="408">
        <f t="shared" si="9"/>
        <v>0</v>
      </c>
      <c r="R25" s="62" t="str">
        <f t="shared" si="10"/>
        <v xml:space="preserve"> </v>
      </c>
      <c r="S25" s="402" t="str">
        <f t="shared" si="11"/>
        <v/>
      </c>
      <c r="T25" s="582"/>
      <c r="U25" s="403" t="str">
        <f t="shared" si="12"/>
        <v>0</v>
      </c>
      <c r="V25" s="404" t="str">
        <f t="shared" si="13"/>
        <v xml:space="preserve"> </v>
      </c>
      <c r="W25" s="412" t="str">
        <f t="shared" si="14"/>
        <v/>
      </c>
      <c r="X25" s="584"/>
      <c r="Y25" s="413" t="str">
        <f t="shared" si="15"/>
        <v>0</v>
      </c>
      <c r="Z25" s="414" t="str">
        <f t="shared" si="16"/>
        <v xml:space="preserve"> </v>
      </c>
      <c r="AA25" s="589">
        <f>COUNT(Tableau22[[#This Row],[Score]],Tableau22[[#This Row],[Score2]],Tableau22[[#This Row],[Score3]],Tableau22[[#This Row],[Score4]],Tableau22[[#This Row],[Score5]],Tableau22[[#This Row],[Score6]])</f>
        <v>1</v>
      </c>
      <c r="AB25" s="104">
        <f t="shared" si="17"/>
        <v>0</v>
      </c>
      <c r="AC25" s="18"/>
      <c r="AD25" s="236">
        <v>4</v>
      </c>
      <c r="AE25" s="244">
        <f t="shared" si="24"/>
        <v>9</v>
      </c>
      <c r="AI25" s="238">
        <v>4</v>
      </c>
      <c r="AJ25" s="245">
        <f t="shared" ref="AJ25:AJ31" si="29">IF(AJ$21=1,AF8,IF(AJ$21=2,AG8,IF(AJ$21=3,AH8,IF(AJ$21=4,AI8,IF(AJ$21=5,AJ8,IF(AJ$21=6,AK8,IF(AJ$21=7,AL8,IF(AJ$21=8,AM8,IF(AJ$21=9,AN8,IF(AJ$21=10,AO8,IF(AJ$21=11,AP8,IF(AJ$21=12,AQ8,IF(AJ$21=13,AR8,IF(AJ$21=14,AS8,IF(AJ$21=15,AT8,IF(AJ$21=16,AU8,IF(AJ$21=17,AV8,IF(AJ$21=18,AW8,IF(AJ$21=19,AX8,IF(AJ$21=20,AY8,IF(AJ$21=21,AZ8,IF(AJ$21=22,BA8,IF(AJ$21=23,BB8,IF(AJ$21=24,BC8,IF(AJ$21=25,BD8,IF(AJ$21=26,BE8,IF(AJ$21=27,BF8,IF(AJ$21=28,BG8,IF(AJ$21=29,BH8,IF(AJ$21=30,BI8,IF(AJ$21=31,BJ8,IF(AJ$21=32,BK8,IF(AJ$21=33,BL8,IF(AJ$21=34,BM8,IF(AJ$21=35,BN8,IF(AJ$21=36,BO8,IF(AJ$21=37,BP8,IF(AJ$21=38,BQ8,IF(AJ$21=39,BR8,IF(AJ$21=40,BS8,""))))))))))))))))))))))))))))))))))))))))</f>
        <v>10</v>
      </c>
      <c r="AN25" s="240">
        <v>4</v>
      </c>
      <c r="AO25" s="246">
        <f t="shared" si="25"/>
        <v>11</v>
      </c>
      <c r="AS25" s="399">
        <v>4</v>
      </c>
      <c r="AT25" s="401">
        <f t="shared" si="26"/>
        <v>9</v>
      </c>
      <c r="AX25" s="234">
        <v>4</v>
      </c>
      <c r="AY25" s="234">
        <f t="shared" si="27"/>
        <v>11</v>
      </c>
      <c r="BC25" s="364">
        <v>4</v>
      </c>
      <c r="BD25" s="364" t="str">
        <f t="shared" si="28"/>
        <v/>
      </c>
    </row>
    <row r="26" spans="1:56" ht="22.5" x14ac:dyDescent="0.45">
      <c r="A26" s="369" t="s">
        <v>302</v>
      </c>
      <c r="B26" s="440" t="s">
        <v>149</v>
      </c>
      <c r="C26" s="431" t="str">
        <f t="shared" si="18"/>
        <v/>
      </c>
      <c r="D26" s="575"/>
      <c r="E26" s="432" t="str">
        <f t="shared" si="0"/>
        <v>0</v>
      </c>
      <c r="F26" s="433" t="str">
        <f t="shared" si="1"/>
        <v xml:space="preserve"> </v>
      </c>
      <c r="G26" s="418" t="str">
        <f t="shared" si="2"/>
        <v/>
      </c>
      <c r="H26" s="572"/>
      <c r="I26" s="420" t="str">
        <f t="shared" si="3"/>
        <v>0</v>
      </c>
      <c r="J26" s="419" t="str">
        <f t="shared" si="4"/>
        <v xml:space="preserve"> </v>
      </c>
      <c r="K26" s="59" t="str">
        <f t="shared" si="5"/>
        <v/>
      </c>
      <c r="L26" s="568"/>
      <c r="M26" s="424" t="str">
        <f t="shared" si="6"/>
        <v>0</v>
      </c>
      <c r="N26" s="60" t="str">
        <f t="shared" si="7"/>
        <v xml:space="preserve"> </v>
      </c>
      <c r="O26" s="61" t="str">
        <f t="shared" si="8"/>
        <v/>
      </c>
      <c r="P26" s="578"/>
      <c r="Q26" s="408" t="str">
        <f t="shared" si="9"/>
        <v>0</v>
      </c>
      <c r="R26" s="62" t="str">
        <f t="shared" si="10"/>
        <v xml:space="preserve"> </v>
      </c>
      <c r="S26" s="402" t="str">
        <f t="shared" si="11"/>
        <v/>
      </c>
      <c r="T26" s="582"/>
      <c r="U26" s="403" t="str">
        <f t="shared" si="12"/>
        <v>0</v>
      </c>
      <c r="V26" s="404" t="str">
        <f t="shared" si="13"/>
        <v xml:space="preserve"> </v>
      </c>
      <c r="W26" s="412" t="str">
        <f t="shared" si="14"/>
        <v/>
      </c>
      <c r="X26" s="584"/>
      <c r="Y26" s="413" t="str">
        <f t="shared" si="15"/>
        <v>0</v>
      </c>
      <c r="Z26" s="414" t="str">
        <f t="shared" si="16"/>
        <v xml:space="preserve"> </v>
      </c>
      <c r="AA26" s="589">
        <f>COUNT(Tableau22[[#This Row],[Score]],Tableau22[[#This Row],[Score2]],Tableau22[[#This Row],[Score3]],Tableau22[[#This Row],[Score4]],Tableau22[[#This Row],[Score5]],Tableau22[[#This Row],[Score6]])</f>
        <v>0</v>
      </c>
      <c r="AB26" s="104">
        <f t="shared" si="17"/>
        <v>0</v>
      </c>
      <c r="AC26" s="18"/>
      <c r="AD26" s="236">
        <v>5</v>
      </c>
      <c r="AE26" s="244">
        <f t="shared" si="24"/>
        <v>7</v>
      </c>
      <c r="AI26" s="238">
        <v>5</v>
      </c>
      <c r="AJ26" s="245">
        <f t="shared" si="29"/>
        <v>8</v>
      </c>
      <c r="AN26" s="240">
        <v>5</v>
      </c>
      <c r="AO26" s="246">
        <f t="shared" si="25"/>
        <v>9</v>
      </c>
      <c r="AS26" s="399">
        <v>5</v>
      </c>
      <c r="AT26" s="401">
        <f t="shared" si="26"/>
        <v>7</v>
      </c>
      <c r="AX26" s="234">
        <v>5</v>
      </c>
      <c r="AY26" s="234">
        <f t="shared" si="27"/>
        <v>9</v>
      </c>
      <c r="BC26" s="364">
        <v>5</v>
      </c>
      <c r="BD26" s="364" t="str">
        <f t="shared" si="28"/>
        <v/>
      </c>
    </row>
    <row r="27" spans="1:56" ht="22.5" x14ac:dyDescent="0.45">
      <c r="A27" s="366" t="s">
        <v>97</v>
      </c>
      <c r="B27" s="438" t="s">
        <v>98</v>
      </c>
      <c r="C27" s="431" t="str">
        <f t="shared" si="18"/>
        <v/>
      </c>
      <c r="D27" s="575"/>
      <c r="E27" s="432" t="str">
        <f t="shared" si="0"/>
        <v>0</v>
      </c>
      <c r="F27" s="433" t="str">
        <f t="shared" si="1"/>
        <v xml:space="preserve"> </v>
      </c>
      <c r="G27" s="418" t="str">
        <f t="shared" si="2"/>
        <v/>
      </c>
      <c r="H27" s="572"/>
      <c r="I27" s="420" t="str">
        <f t="shared" si="3"/>
        <v>0</v>
      </c>
      <c r="J27" s="419" t="str">
        <f t="shared" si="4"/>
        <v xml:space="preserve"> </v>
      </c>
      <c r="K27" s="59">
        <f t="shared" si="5"/>
        <v>12</v>
      </c>
      <c r="L27" s="568">
        <v>0</v>
      </c>
      <c r="M27" s="424" t="str">
        <f t="shared" si="6"/>
        <v>0</v>
      </c>
      <c r="N27" s="60" t="str">
        <f t="shared" si="7"/>
        <v xml:space="preserve"> </v>
      </c>
      <c r="O27" s="61">
        <f t="shared" si="8"/>
        <v>9</v>
      </c>
      <c r="P27" s="578">
        <v>60</v>
      </c>
      <c r="Q27" s="408">
        <f t="shared" si="9"/>
        <v>0</v>
      </c>
      <c r="R27" s="62" t="str">
        <f t="shared" si="10"/>
        <v xml:space="preserve"> </v>
      </c>
      <c r="S27" s="402" t="str">
        <f t="shared" si="11"/>
        <v/>
      </c>
      <c r="T27" s="582"/>
      <c r="U27" s="403" t="str">
        <f t="shared" si="12"/>
        <v>0</v>
      </c>
      <c r="V27" s="404" t="str">
        <f t="shared" si="13"/>
        <v xml:space="preserve"> </v>
      </c>
      <c r="W27" s="412" t="str">
        <f t="shared" si="14"/>
        <v/>
      </c>
      <c r="X27" s="584"/>
      <c r="Y27" s="413" t="str">
        <f t="shared" si="15"/>
        <v>0</v>
      </c>
      <c r="Z27" s="414" t="str">
        <f t="shared" si="16"/>
        <v xml:space="preserve"> </v>
      </c>
      <c r="AA27" s="589">
        <f>COUNT(Tableau22[[#This Row],[Score]],Tableau22[[#This Row],[Score2]],Tableau22[[#This Row],[Score3]],Tableau22[[#This Row],[Score4]],Tableau22[[#This Row],[Score5]],Tableau22[[#This Row],[Score6]])</f>
        <v>2</v>
      </c>
      <c r="AB27" s="104">
        <f t="shared" si="17"/>
        <v>0</v>
      </c>
      <c r="AC27" s="18"/>
      <c r="AD27" s="236">
        <v>6</v>
      </c>
      <c r="AE27" s="244">
        <f t="shared" si="24"/>
        <v>0</v>
      </c>
      <c r="AI27" s="238">
        <v>6</v>
      </c>
      <c r="AJ27" s="245">
        <f t="shared" si="29"/>
        <v>0</v>
      </c>
      <c r="AN27" s="240">
        <v>6</v>
      </c>
      <c r="AO27" s="246">
        <f>IF(AO$21=1,AF10,IF(AO$21=2,AG10,IF(AO$21=3,AH10,IF(AO$21=4,AI10,IF(AO$21=5,AJ10,IF(AO$21=6,AK10,IF(AO$21=7,AL10,IF(AO$21=8,AM10,IF(AO$21=9,AN10,IF(AO$21=10,AO10,IF(AO$21=11,AP10,IF(AO$21=12,AQ10,IF(AO$21=13,AR10,IF(AO$21=14,AS10,IF(AO$21=15,AT10,IF(AO$21=16,AU10,IF(AO$21=17,AV10,IF(AO$21=18,AW10,IF(AO$21=19,AX10,IF(AO$21=20,AY10,IF(AO$21=21,AZ10,IF(AO$21=22,BA10,IF(AO$21=23,BB10,IF(AO$21=24,BC10,IF(AO$21=25,BD10,IF(AO$21=26,BE10,IF(AO$21=27,BF10,IF(AO$21=28,BG10,IF(AO$21=29,BH10,IF(AO$21=30,BI10,IF(AO$21=31,BJ10,IF(AO$21=32,BK10,IF(AO$21=33,BL10,IF(AO$21=34,BM10,IF(AO$21=35,BN10,IF(AO$21=36,BO10,IF(AO$21=37,BP10,IF(AO$21=38,BQ10,IF(AO$21=39,BR10,IF(AO$21=40,BS10,""))))))))))))))))))))))))))))))))))))))))</f>
        <v>0</v>
      </c>
      <c r="AS27" s="399">
        <v>6</v>
      </c>
      <c r="AT27" s="401">
        <f t="shared" si="26"/>
        <v>0</v>
      </c>
      <c r="AX27" s="234">
        <v>6</v>
      </c>
      <c r="AY27" s="234">
        <f t="shared" si="27"/>
        <v>0</v>
      </c>
      <c r="BC27" s="364">
        <v>6</v>
      </c>
      <c r="BD27" s="364" t="str">
        <f t="shared" si="28"/>
        <v/>
      </c>
    </row>
    <row r="28" spans="1:56" ht="22.5" x14ac:dyDescent="0.45">
      <c r="A28" s="369" t="s">
        <v>304</v>
      </c>
      <c r="B28" s="440" t="s">
        <v>305</v>
      </c>
      <c r="C28" s="431" t="str">
        <f t="shared" si="18"/>
        <v/>
      </c>
      <c r="D28" s="575"/>
      <c r="E28" s="432" t="str">
        <f t="shared" si="0"/>
        <v>0</v>
      </c>
      <c r="F28" s="433" t="str">
        <f t="shared" si="1"/>
        <v xml:space="preserve"> </v>
      </c>
      <c r="G28" s="418" t="str">
        <f t="shared" si="2"/>
        <v/>
      </c>
      <c r="H28" s="572"/>
      <c r="I28" s="420" t="str">
        <f t="shared" si="3"/>
        <v>0</v>
      </c>
      <c r="J28" s="419" t="str">
        <f t="shared" si="4"/>
        <v xml:space="preserve"> </v>
      </c>
      <c r="K28" s="59" t="str">
        <f t="shared" si="5"/>
        <v/>
      </c>
      <c r="L28" s="568"/>
      <c r="M28" s="424" t="str">
        <f t="shared" si="6"/>
        <v>0</v>
      </c>
      <c r="N28" s="60" t="str">
        <f t="shared" si="7"/>
        <v xml:space="preserve"> </v>
      </c>
      <c r="O28" s="61" t="str">
        <f t="shared" si="8"/>
        <v/>
      </c>
      <c r="P28" s="578"/>
      <c r="Q28" s="408" t="str">
        <f t="shared" si="9"/>
        <v>0</v>
      </c>
      <c r="R28" s="62" t="str">
        <f t="shared" si="10"/>
        <v xml:space="preserve"> </v>
      </c>
      <c r="S28" s="402">
        <f t="shared" si="11"/>
        <v>9</v>
      </c>
      <c r="T28" s="582">
        <v>61</v>
      </c>
      <c r="U28" s="403" t="str">
        <f t="shared" si="12"/>
        <v>0,00</v>
      </c>
      <c r="V28" s="404" t="str">
        <f t="shared" si="13"/>
        <v xml:space="preserve"> </v>
      </c>
      <c r="W28" s="412" t="str">
        <f t="shared" si="14"/>
        <v/>
      </c>
      <c r="X28" s="584"/>
      <c r="Y28" s="413" t="str">
        <f t="shared" si="15"/>
        <v>0</v>
      </c>
      <c r="Z28" s="414" t="str">
        <f t="shared" si="16"/>
        <v xml:space="preserve"> </v>
      </c>
      <c r="AA28" s="589">
        <f>COUNT(Tableau22[[#This Row],[Score]],Tableau22[[#This Row],[Score2]],Tableau22[[#This Row],[Score3]],Tableau22[[#This Row],[Score4]],Tableau22[[#This Row],[Score5]],Tableau22[[#This Row],[Score6]])</f>
        <v>1</v>
      </c>
      <c r="AB28" s="104">
        <f t="shared" si="17"/>
        <v>0</v>
      </c>
      <c r="AC28" s="18"/>
      <c r="AD28" s="236">
        <v>7</v>
      </c>
      <c r="AE28" s="244">
        <f t="shared" si="24"/>
        <v>0</v>
      </c>
      <c r="AG28" s="13">
        <f>IF(AE$21=1,AF15,IF(AE$21=2,AG15,IF(AE$21=3,AH15,IF(AE$21=4,AI15,IF(AE$21=5,AJ15,IF(AE$21=6,AK15,IF(AE$21=7,AL15,IF(AE$21=8,AM15,IF(AE$21=9,AN15,IF(AE$21=10,AO15,IF(AE$21=11,AP15,IF(AE$21=12,AQ15,IF(AE$21=13,AR15,IF(AE$21=14,AS15,IF(AE$21=15,AT15,IF(AE$21=16,AU15,IF(AE$21=17,AV15,IF(AE$21=18,AW15,IF(AE$21=19,AX15,IF(AE$21=20,AY15,IF(AE$21=21,AZ15,IF(AE$21=22,BA15,IF(AE$21=23,BB15,IF(AE$21=24,BC15,IF(AE$21=25,BD15,IF(AE$21=26,BE15,IF(AE$21=27,BF15,IF(AE$21=28,BG15,IF(AE$21=29,BH15,IF(AE$21=30,BI15,IF(AE$21=31,BJ15,IF(AE$21=32,BK15,IF(AE$21=33,BL15,IF(AE$21=34,BM15,IF(AE$21=35,BN15,IF(AE$21=36,BO15,IF(AE$21=37,BP15,IF(AE$21=38,BQ15,IF(AE$21=39,BR15,IF(AE$21=40,BS15,""))))))))))))))))))))))))))))))))))))))))</f>
        <v>0</v>
      </c>
      <c r="AI28" s="238">
        <v>7</v>
      </c>
      <c r="AJ28" s="245">
        <f t="shared" si="29"/>
        <v>0</v>
      </c>
      <c r="AN28" s="240">
        <v>7</v>
      </c>
      <c r="AO28" s="246">
        <f t="shared" si="25"/>
        <v>0</v>
      </c>
      <c r="AQ28" s="13">
        <f>IF(AO$21=1,AP15,IF(AO$21=2,AQ15,IF(AO$21=3,AR15,IF(AO$21=4,AS15,IF(AO$21=5,AT15,IF(AO$21=6,AU15,IF(AO$21=7,AV15,IF(AO$21=8,AW15,IF(AO$21=9,AX15,IF(AO$21=10,AY15,IF(AO$21=11,AZ15,IF(AO$21=12,BA15,IF(AO$21=13,BB15,IF(AO$21=14,BC15,IF(AO$21=15,BD15,IF(AO$21=16,BE15,IF(AO$21=17,BF15,IF(AO$21=18,BG15,IF(AO$21=19,BH15,IF(AO$21=20,BI15,IF(AO$21=21,BJ15,IF(AO$21=22,BK15,IF(AO$21=23,BL15,IF(AO$21=24,BM15,IF(AO$21=25,BN15,IF(AO$21=26,BO15,IF(AO$21=27,BP15,IF(AO$21=28,BQ15,IF(AO$21=29,BR15,IF(AO$21=30,BS15,IF(AO$21=31,BT15,IF(AO$21=32,BU15,IF(AO$21=33,BV15,IF(AO$21=34,BW15,IF(AO$21=35,BX15,IF(AO$21=36,BY15,IF(AO$21=37,BZ15,IF(AO$21=38,CA15,IF(AO$21=39,CB15,IF(AO$21=40,CC15,""))))))))))))))))))))))))))))))))))))))))</f>
        <v>0</v>
      </c>
      <c r="AS28" s="399">
        <v>7</v>
      </c>
      <c r="AT28" s="401">
        <f t="shared" si="26"/>
        <v>0</v>
      </c>
      <c r="AX28" s="234">
        <v>7</v>
      </c>
      <c r="AY28" s="234">
        <f t="shared" si="27"/>
        <v>0</v>
      </c>
      <c r="BC28" s="364">
        <v>7</v>
      </c>
      <c r="BD28" s="364" t="str">
        <f t="shared" si="28"/>
        <v/>
      </c>
    </row>
    <row r="29" spans="1:56" ht="22.5" x14ac:dyDescent="0.45">
      <c r="A29" s="366" t="s">
        <v>306</v>
      </c>
      <c r="B29" s="438" t="s">
        <v>307</v>
      </c>
      <c r="C29" s="431" t="str">
        <f t="shared" si="18"/>
        <v/>
      </c>
      <c r="D29" s="575"/>
      <c r="E29" s="432" t="str">
        <f t="shared" si="0"/>
        <v>0</v>
      </c>
      <c r="F29" s="433" t="str">
        <f t="shared" si="1"/>
        <v xml:space="preserve"> </v>
      </c>
      <c r="G29" s="418" t="str">
        <f t="shared" si="2"/>
        <v/>
      </c>
      <c r="H29" s="572"/>
      <c r="I29" s="420" t="str">
        <f t="shared" si="3"/>
        <v>0</v>
      </c>
      <c r="J29" s="419" t="str">
        <f t="shared" si="4"/>
        <v xml:space="preserve"> </v>
      </c>
      <c r="K29" s="59" t="str">
        <f t="shared" si="5"/>
        <v/>
      </c>
      <c r="L29" s="568"/>
      <c r="M29" s="424" t="str">
        <f t="shared" si="6"/>
        <v>0</v>
      </c>
      <c r="N29" s="60" t="str">
        <f t="shared" si="7"/>
        <v xml:space="preserve"> </v>
      </c>
      <c r="O29" s="61" t="str">
        <f t="shared" si="8"/>
        <v/>
      </c>
      <c r="P29" s="578"/>
      <c r="Q29" s="408" t="str">
        <f t="shared" si="9"/>
        <v>0</v>
      </c>
      <c r="R29" s="62" t="str">
        <f t="shared" si="10"/>
        <v xml:space="preserve"> </v>
      </c>
      <c r="S29" s="402">
        <f t="shared" si="11"/>
        <v>9</v>
      </c>
      <c r="T29" s="582">
        <v>61</v>
      </c>
      <c r="U29" s="403" t="str">
        <f t="shared" si="12"/>
        <v>0,00</v>
      </c>
      <c r="V29" s="404" t="str">
        <f t="shared" si="13"/>
        <v xml:space="preserve"> </v>
      </c>
      <c r="W29" s="412" t="str">
        <f t="shared" si="14"/>
        <v/>
      </c>
      <c r="X29" s="584"/>
      <c r="Y29" s="413" t="str">
        <f t="shared" si="15"/>
        <v>0</v>
      </c>
      <c r="Z29" s="414" t="str">
        <f t="shared" si="16"/>
        <v xml:space="preserve"> </v>
      </c>
      <c r="AA29" s="589">
        <f>COUNT(Tableau22[[#This Row],[Score]],Tableau22[[#This Row],[Score2]],Tableau22[[#This Row],[Score3]],Tableau22[[#This Row],[Score4]],Tableau22[[#This Row],[Score5]],Tableau22[[#This Row],[Score6]])</f>
        <v>1</v>
      </c>
      <c r="AB29" s="104">
        <f t="shared" si="17"/>
        <v>0</v>
      </c>
      <c r="AC29" s="18"/>
      <c r="AD29" s="236">
        <v>8</v>
      </c>
      <c r="AE29" s="244">
        <f t="shared" si="24"/>
        <v>0</v>
      </c>
      <c r="AI29" s="238">
        <v>8</v>
      </c>
      <c r="AJ29" s="245">
        <f t="shared" si="29"/>
        <v>0</v>
      </c>
      <c r="AN29" s="240">
        <v>8</v>
      </c>
      <c r="AO29" s="246">
        <f t="shared" si="25"/>
        <v>0</v>
      </c>
      <c r="AS29" s="399">
        <v>8</v>
      </c>
      <c r="AT29" s="401">
        <f t="shared" si="26"/>
        <v>0</v>
      </c>
      <c r="AX29" s="234">
        <v>8</v>
      </c>
      <c r="AY29" s="234">
        <f t="shared" si="27"/>
        <v>0</v>
      </c>
      <c r="BC29" s="364">
        <v>8</v>
      </c>
      <c r="BD29" s="364" t="str">
        <f t="shared" si="28"/>
        <v/>
      </c>
    </row>
    <row r="30" spans="1:56" ht="22.5" x14ac:dyDescent="0.45">
      <c r="A30" s="370" t="s">
        <v>308</v>
      </c>
      <c r="B30" s="443" t="s">
        <v>309</v>
      </c>
      <c r="C30" s="431" t="str">
        <f t="shared" si="18"/>
        <v/>
      </c>
      <c r="D30" s="575"/>
      <c r="E30" s="432" t="str">
        <f t="shared" si="0"/>
        <v>0</v>
      </c>
      <c r="F30" s="433" t="str">
        <f t="shared" si="1"/>
        <v xml:space="preserve"> </v>
      </c>
      <c r="G30" s="418" t="str">
        <f t="shared" si="2"/>
        <v/>
      </c>
      <c r="H30" s="572"/>
      <c r="I30" s="420" t="str">
        <f t="shared" si="3"/>
        <v>0</v>
      </c>
      <c r="J30" s="419" t="str">
        <f t="shared" si="4"/>
        <v xml:space="preserve"> </v>
      </c>
      <c r="K30" s="59" t="str">
        <f t="shared" si="5"/>
        <v/>
      </c>
      <c r="L30" s="568"/>
      <c r="M30" s="424" t="str">
        <f t="shared" si="6"/>
        <v>0</v>
      </c>
      <c r="N30" s="60" t="str">
        <f t="shared" si="7"/>
        <v xml:space="preserve"> </v>
      </c>
      <c r="O30" s="61" t="str">
        <f t="shared" si="8"/>
        <v/>
      </c>
      <c r="P30" s="580"/>
      <c r="Q30" s="408" t="str">
        <f t="shared" si="9"/>
        <v>0</v>
      </c>
      <c r="R30" s="62" t="str">
        <f t="shared" si="10"/>
        <v xml:space="preserve"> </v>
      </c>
      <c r="S30" s="402">
        <f t="shared" si="11"/>
        <v>4</v>
      </c>
      <c r="T30" s="582">
        <v>66</v>
      </c>
      <c r="U30" s="403" t="str">
        <f t="shared" si="12"/>
        <v>0,00</v>
      </c>
      <c r="V30" s="404" t="str">
        <f t="shared" si="13"/>
        <v xml:space="preserve"> </v>
      </c>
      <c r="W30" s="412" t="str">
        <f t="shared" si="14"/>
        <v/>
      </c>
      <c r="X30" s="584"/>
      <c r="Y30" s="413" t="str">
        <f t="shared" si="15"/>
        <v>0</v>
      </c>
      <c r="Z30" s="414" t="str">
        <f t="shared" si="16"/>
        <v xml:space="preserve"> </v>
      </c>
      <c r="AA30" s="589">
        <f>COUNT(Tableau22[[#This Row],[Score]],Tableau22[[#This Row],[Score2]],Tableau22[[#This Row],[Score3]],Tableau22[[#This Row],[Score4]],Tableau22[[#This Row],[Score5]],Tableau22[[#This Row],[Score6]])</f>
        <v>1</v>
      </c>
      <c r="AB30" s="104">
        <f t="shared" si="17"/>
        <v>0</v>
      </c>
      <c r="AC30" s="21"/>
      <c r="AD30" s="236">
        <v>9</v>
      </c>
      <c r="AE30" s="244">
        <f t="shared" si="24"/>
        <v>0</v>
      </c>
      <c r="AI30" s="238">
        <v>9</v>
      </c>
      <c r="AJ30" s="245">
        <f t="shared" si="29"/>
        <v>0</v>
      </c>
      <c r="AN30" s="240">
        <v>9</v>
      </c>
      <c r="AO30" s="246">
        <f t="shared" si="25"/>
        <v>0</v>
      </c>
      <c r="AS30" s="399">
        <v>9</v>
      </c>
      <c r="AT30" s="401">
        <f t="shared" si="26"/>
        <v>0</v>
      </c>
      <c r="AX30" s="234">
        <v>9</v>
      </c>
      <c r="AY30" s="234">
        <f t="shared" si="27"/>
        <v>0</v>
      </c>
      <c r="BC30" s="364">
        <v>9</v>
      </c>
      <c r="BD30" s="364" t="str">
        <f t="shared" si="28"/>
        <v/>
      </c>
    </row>
    <row r="31" spans="1:56" ht="22.5" x14ac:dyDescent="0.45">
      <c r="A31" s="367"/>
      <c r="B31" s="441"/>
      <c r="C31" s="431" t="str">
        <f t="shared" si="18"/>
        <v/>
      </c>
      <c r="D31" s="575"/>
      <c r="E31" s="432" t="str">
        <f t="shared" si="0"/>
        <v>0</v>
      </c>
      <c r="F31" s="433" t="str">
        <f t="shared" si="1"/>
        <v xml:space="preserve"> </v>
      </c>
      <c r="G31" s="418" t="str">
        <f t="shared" si="2"/>
        <v/>
      </c>
      <c r="H31" s="572"/>
      <c r="I31" s="420" t="str">
        <f t="shared" si="3"/>
        <v>0</v>
      </c>
      <c r="J31" s="419" t="str">
        <f t="shared" si="4"/>
        <v xml:space="preserve"> </v>
      </c>
      <c r="K31" s="59" t="str">
        <f t="shared" si="5"/>
        <v/>
      </c>
      <c r="L31" s="568"/>
      <c r="M31" s="424" t="str">
        <f t="shared" si="6"/>
        <v>0</v>
      </c>
      <c r="N31" s="60" t="str">
        <f t="shared" si="7"/>
        <v xml:space="preserve"> </v>
      </c>
      <c r="O31" s="61" t="str">
        <f t="shared" si="8"/>
        <v/>
      </c>
      <c r="P31" s="578"/>
      <c r="Q31" s="408" t="str">
        <f t="shared" si="9"/>
        <v>0</v>
      </c>
      <c r="R31" s="62" t="str">
        <f t="shared" si="10"/>
        <v xml:space="preserve"> </v>
      </c>
      <c r="S31" s="402" t="str">
        <f t="shared" si="11"/>
        <v/>
      </c>
      <c r="T31" s="582"/>
      <c r="U31" s="403" t="str">
        <f t="shared" si="12"/>
        <v>0</v>
      </c>
      <c r="V31" s="404" t="str">
        <f t="shared" si="13"/>
        <v xml:space="preserve"> </v>
      </c>
      <c r="W31" s="412" t="str">
        <f t="shared" si="14"/>
        <v/>
      </c>
      <c r="X31" s="584"/>
      <c r="Y31" s="413" t="str">
        <f t="shared" si="15"/>
        <v>0</v>
      </c>
      <c r="Z31" s="414" t="str">
        <f t="shared" si="16"/>
        <v xml:space="preserve"> </v>
      </c>
      <c r="AA31" s="589">
        <f>COUNT(Tableau22[[#This Row],[Score]],Tableau22[[#This Row],[Score2]],Tableau22[[#This Row],[Score3]],Tableau22[[#This Row],[Score4]],Tableau22[[#This Row],[Score5]],Tableau22[[#This Row],[Score6]])</f>
        <v>0</v>
      </c>
      <c r="AB31" s="104">
        <f t="shared" si="17"/>
        <v>0</v>
      </c>
      <c r="AC31" s="18"/>
      <c r="AD31" s="236">
        <v>10</v>
      </c>
      <c r="AE31" s="244">
        <f t="shared" si="24"/>
        <v>0</v>
      </c>
      <c r="AI31" s="238">
        <v>10</v>
      </c>
      <c r="AJ31" s="245">
        <f t="shared" si="29"/>
        <v>0</v>
      </c>
      <c r="AN31" s="240">
        <v>10</v>
      </c>
      <c r="AO31" s="246">
        <f t="shared" si="25"/>
        <v>0</v>
      </c>
      <c r="AS31" s="399">
        <v>10</v>
      </c>
      <c r="AT31" s="401">
        <f t="shared" si="26"/>
        <v>0</v>
      </c>
      <c r="AX31" s="234">
        <v>10</v>
      </c>
      <c r="AY31" s="234">
        <f t="shared" si="27"/>
        <v>0</v>
      </c>
      <c r="BC31" s="364">
        <v>10</v>
      </c>
      <c r="BD31" s="364" t="str">
        <f t="shared" si="28"/>
        <v/>
      </c>
    </row>
    <row r="32" spans="1:56" ht="22.5" x14ac:dyDescent="0.45">
      <c r="A32" s="372"/>
      <c r="B32" s="444"/>
      <c r="C32" s="431" t="str">
        <f t="shared" si="18"/>
        <v/>
      </c>
      <c r="D32" s="575"/>
      <c r="E32" s="432" t="str">
        <f t="shared" si="0"/>
        <v>0</v>
      </c>
      <c r="F32" s="433" t="str">
        <f t="shared" si="1"/>
        <v xml:space="preserve"> </v>
      </c>
      <c r="G32" s="418" t="str">
        <f t="shared" si="2"/>
        <v/>
      </c>
      <c r="H32" s="572"/>
      <c r="I32" s="420" t="str">
        <f t="shared" si="3"/>
        <v>0</v>
      </c>
      <c r="J32" s="419" t="str">
        <f t="shared" si="4"/>
        <v xml:space="preserve"> </v>
      </c>
      <c r="K32" s="59" t="str">
        <f t="shared" si="5"/>
        <v/>
      </c>
      <c r="L32" s="568"/>
      <c r="M32" s="424" t="str">
        <f t="shared" si="6"/>
        <v>0</v>
      </c>
      <c r="N32" s="60" t="str">
        <f t="shared" si="7"/>
        <v xml:space="preserve"> </v>
      </c>
      <c r="O32" s="61" t="str">
        <f t="shared" si="8"/>
        <v/>
      </c>
      <c r="P32" s="578"/>
      <c r="Q32" s="408" t="str">
        <f t="shared" si="9"/>
        <v>0</v>
      </c>
      <c r="R32" s="62" t="str">
        <f t="shared" si="10"/>
        <v xml:space="preserve"> </v>
      </c>
      <c r="S32" s="402" t="str">
        <f t="shared" si="11"/>
        <v/>
      </c>
      <c r="T32" s="582"/>
      <c r="U32" s="403" t="str">
        <f t="shared" si="12"/>
        <v>0</v>
      </c>
      <c r="V32" s="404" t="str">
        <f t="shared" si="13"/>
        <v xml:space="preserve"> </v>
      </c>
      <c r="W32" s="412" t="str">
        <f t="shared" si="14"/>
        <v/>
      </c>
      <c r="X32" s="584"/>
      <c r="Y32" s="413" t="str">
        <f t="shared" si="15"/>
        <v>0</v>
      </c>
      <c r="Z32" s="414" t="str">
        <f t="shared" si="16"/>
        <v xml:space="preserve"> </v>
      </c>
      <c r="AA32" s="589">
        <f>COUNT(Tableau22[[#This Row],[Score]],Tableau22[[#This Row],[Score2]],Tableau22[[#This Row],[Score3]],Tableau22[[#This Row],[Score4]],Tableau22[[#This Row],[Score5]],Tableau22[[#This Row],[Score6]])</f>
        <v>0</v>
      </c>
      <c r="AB32" s="104">
        <f t="shared" si="17"/>
        <v>0</v>
      </c>
      <c r="AC32" s="18"/>
    </row>
    <row r="33" spans="1:57" ht="22.5" x14ac:dyDescent="0.45">
      <c r="A33" s="367"/>
      <c r="B33" s="441"/>
      <c r="C33" s="431" t="str">
        <f t="shared" si="18"/>
        <v/>
      </c>
      <c r="D33" s="575"/>
      <c r="E33" s="432" t="str">
        <f t="shared" si="0"/>
        <v>0</v>
      </c>
      <c r="F33" s="433" t="str">
        <f t="shared" si="1"/>
        <v xml:space="preserve"> </v>
      </c>
      <c r="G33" s="418" t="str">
        <f t="shared" si="2"/>
        <v/>
      </c>
      <c r="H33" s="572"/>
      <c r="I33" s="420" t="str">
        <f t="shared" si="3"/>
        <v>0</v>
      </c>
      <c r="J33" s="419" t="str">
        <f t="shared" si="4"/>
        <v xml:space="preserve"> </v>
      </c>
      <c r="K33" s="59" t="str">
        <f t="shared" si="5"/>
        <v/>
      </c>
      <c r="L33" s="568"/>
      <c r="M33" s="424" t="str">
        <f t="shared" si="6"/>
        <v>0</v>
      </c>
      <c r="N33" s="60" t="str">
        <f t="shared" si="7"/>
        <v xml:space="preserve"> </v>
      </c>
      <c r="O33" s="61" t="str">
        <f t="shared" si="8"/>
        <v/>
      </c>
      <c r="P33" s="578"/>
      <c r="Q33" s="408" t="str">
        <f t="shared" si="9"/>
        <v>0</v>
      </c>
      <c r="R33" s="62" t="str">
        <f t="shared" si="10"/>
        <v xml:space="preserve"> </v>
      </c>
      <c r="S33" s="402" t="str">
        <f t="shared" si="11"/>
        <v/>
      </c>
      <c r="T33" s="582"/>
      <c r="U33" s="403" t="str">
        <f t="shared" si="12"/>
        <v>0</v>
      </c>
      <c r="V33" s="404" t="str">
        <f t="shared" si="13"/>
        <v xml:space="preserve"> </v>
      </c>
      <c r="W33" s="412" t="str">
        <f t="shared" si="14"/>
        <v/>
      </c>
      <c r="X33" s="584"/>
      <c r="Y33" s="413" t="str">
        <f t="shared" si="15"/>
        <v>0</v>
      </c>
      <c r="Z33" s="414" t="str">
        <f t="shared" si="16"/>
        <v xml:space="preserve"> </v>
      </c>
      <c r="AA33" s="589">
        <f>COUNT(Tableau22[[#This Row],[Score]],Tableau22[[#This Row],[Score2]],Tableau22[[#This Row],[Score3]],Tableau22[[#This Row],[Score4]],Tableau22[[#This Row],[Score5]],Tableau22[[#This Row],[Score6]])</f>
        <v>0</v>
      </c>
      <c r="AB33" s="104">
        <f t="shared" si="17"/>
        <v>0</v>
      </c>
      <c r="AC33" s="18"/>
      <c r="AD33" s="603" t="s">
        <v>41</v>
      </c>
      <c r="AE33" s="603"/>
      <c r="AF33" s="603"/>
      <c r="AI33" s="335" t="s">
        <v>41</v>
      </c>
      <c r="AJ33" s="335"/>
      <c r="AK33" s="335"/>
      <c r="AN33" s="592" t="s">
        <v>41</v>
      </c>
      <c r="AO33" s="592"/>
      <c r="AP33" s="592"/>
      <c r="AS33" s="601" t="s">
        <v>41</v>
      </c>
      <c r="AT33" s="601"/>
      <c r="AU33" s="601"/>
      <c r="AX33" s="593" t="s">
        <v>41</v>
      </c>
      <c r="AY33" s="594"/>
      <c r="AZ33" s="595"/>
      <c r="BC33" s="596" t="s">
        <v>41</v>
      </c>
      <c r="BD33" s="597"/>
      <c r="BE33" s="598"/>
    </row>
    <row r="34" spans="1:57" ht="22.5" x14ac:dyDescent="0.45">
      <c r="A34" s="367"/>
      <c r="B34" s="441"/>
      <c r="C34" s="431" t="str">
        <f t="shared" si="18"/>
        <v/>
      </c>
      <c r="D34" s="575"/>
      <c r="E34" s="432" t="str">
        <f t="shared" si="0"/>
        <v>0</v>
      </c>
      <c r="F34" s="433" t="str">
        <f t="shared" si="1"/>
        <v xml:space="preserve"> </v>
      </c>
      <c r="G34" s="418" t="str">
        <f t="shared" si="2"/>
        <v/>
      </c>
      <c r="H34" s="573"/>
      <c r="I34" s="420" t="str">
        <f t="shared" si="3"/>
        <v>0</v>
      </c>
      <c r="J34" s="419" t="str">
        <f t="shared" si="4"/>
        <v xml:space="preserve"> </v>
      </c>
      <c r="K34" s="59" t="str">
        <f t="shared" si="5"/>
        <v/>
      </c>
      <c r="L34" s="569"/>
      <c r="M34" s="424" t="str">
        <f t="shared" si="6"/>
        <v>0</v>
      </c>
      <c r="N34" s="60" t="str">
        <f t="shared" si="7"/>
        <v xml:space="preserve"> </v>
      </c>
      <c r="O34" s="61" t="str">
        <f t="shared" si="8"/>
        <v/>
      </c>
      <c r="P34" s="579"/>
      <c r="Q34" s="408" t="str">
        <f t="shared" si="9"/>
        <v>0</v>
      </c>
      <c r="R34" s="62" t="str">
        <f t="shared" si="10"/>
        <v xml:space="preserve"> </v>
      </c>
      <c r="S34" s="402" t="str">
        <f t="shared" si="11"/>
        <v/>
      </c>
      <c r="T34" s="582"/>
      <c r="U34" s="403" t="str">
        <f t="shared" si="12"/>
        <v>0</v>
      </c>
      <c r="V34" s="404" t="str">
        <f t="shared" si="13"/>
        <v xml:space="preserve"> </v>
      </c>
      <c r="W34" s="412" t="str">
        <f t="shared" si="14"/>
        <v/>
      </c>
      <c r="X34" s="584"/>
      <c r="Y34" s="413" t="str">
        <f t="shared" si="15"/>
        <v>0</v>
      </c>
      <c r="Z34" s="414" t="str">
        <f t="shared" si="16"/>
        <v xml:space="preserve"> </v>
      </c>
      <c r="AA34" s="589">
        <f>COUNT(Tableau22[[#This Row],[Score]],Tableau22[[#This Row],[Score2]],Tableau22[[#This Row],[Score3]],Tableau22[[#This Row],[Score4]],Tableau22[[#This Row],[Score5]],Tableau22[[#This Row],[Score6]])</f>
        <v>0</v>
      </c>
      <c r="AB34" s="104">
        <f t="shared" si="17"/>
        <v>0</v>
      </c>
      <c r="AC34" s="18"/>
      <c r="AD34" s="236">
        <v>1</v>
      </c>
      <c r="AE34" s="237">
        <f t="shared" ref="AE34:AE43" si="30">COUNTIF(C$4:C$43,AD22)</f>
        <v>1</v>
      </c>
      <c r="AF34" s="541">
        <f>IF(AE34=1,AE22,IF(AE34=2,((AE22+AE23)/AE34),IF(AE34=3,((AE22+AE23+AE24)/AE34),IF(AE34=4,((AE22+AE23+AE24+AE25)/AE34),IF(AE34=5,((AE22+AE23+AE24+AE25+AE26)/AE34),IF(AE34=6,((AE22+AE23+AE24+AE25+AE26+AE27)/AE34),IF(AE34=7,((AE22+AE23+AE24+AE25+AE26+AE27+AE28)/AE34),IF(AE34=8,((AE22+AE23+AE24+AE25+AE26+AE27+AE28+AE29)/AE34),"0,00"))))))))</f>
        <v>15</v>
      </c>
      <c r="AI34" s="238">
        <v>1</v>
      </c>
      <c r="AJ34" s="239">
        <f t="shared" ref="AJ34:AJ43" si="31">COUNTIF(G$4:G$43,AI22)</f>
        <v>1</v>
      </c>
      <c r="AK34" s="542">
        <f>IF(AJ34=1,AJ22,IF(AJ34=2,((AJ22+AJ23)/AJ34),IF(AJ34=3,((AJ22+AJ23+AJ24)/AJ34),IF(AJ34=4,((AJ22+AJ23+AJ24+AJ25)/AJ34),IF(AJ34=5,((AJ22+AJ23+AJ24+AJ25+AJ26)/AJ34),IF(AJ34=6,((AJ22+AJ23+AJ24+AJ25+AJ26+AJ27)/AJ34),IF(AJ34=7,((AJ22+AJ23+AJ24+AJ25+AJ26+AJ27+AJ28)/AJ34),IF(AJ34=8,((AJ22+AJ23+AJ24+AJ25+AJ26+AJ27+AJ28+AJ29)/AJ34),"0,00"))))))))</f>
        <v>16</v>
      </c>
      <c r="AN34" s="240">
        <v>1</v>
      </c>
      <c r="AO34" s="241">
        <f t="shared" ref="AO34:AO43" si="32">COUNTIF(K$4:K$43,AN22)</f>
        <v>2</v>
      </c>
      <c r="AP34" s="543">
        <f>IF(AO34=1,AO22,IF(AO34=2,((AO22+AO23)/AO34),IF(AO34=3,((AO22+AO23+AO24)/AO34),IF(AO34=4,((AO22+AO23+AO24+AO25)/AO34),IF(AO34=5,((AO22+AO23+AO24+AO25+AO26)/AO34),IF(AO34=6,((AO22+AO23+AO24+AO25+AO26+AO27)/AO34),IF(AO34=7,((AO22+AO23+AO24+AO25+AO26+AO27+AO28)/AO34),IF(AO34=8,((AO22+AO23+AO24+AO25+AO26+AO27+AO28+AO29)/AO34),"0,00"))))))))</f>
        <v>16</v>
      </c>
      <c r="AS34" s="399">
        <v>1</v>
      </c>
      <c r="AT34" s="400">
        <f t="shared" ref="AT34:AT43" si="33">COUNTIF(O$4:O$43,AS22)</f>
        <v>2</v>
      </c>
      <c r="AU34" s="566">
        <f>IF(AT34=1,AT22,IF(AT34=2,((AT22+AT23)/AT34),IF(AT34=3,((AT22+AT23+AT24)/AT34),IF(AT34=4,((AT22+AT23+AT24+AT25)/AT34),IF(AT34=5,((AT22+AT23+AT24+AT25+AT26)/AT34),IF(AT34=6,((AT22+AT23+AT24+AT25+AT26+AT27)/AT34),IF(AT34=7,((AT22+AT23+AT24+AT25+AT26+AT27+AT28)/AT34),IF(AT34=8,((AT22+AT23+AT24+AT25+AT26+AT27+AT28+AT29)/AT34),"0,00"))))))))</f>
        <v>14</v>
      </c>
      <c r="AX34" s="234">
        <v>1</v>
      </c>
      <c r="AY34" s="234">
        <f>COUNTIF(S$4:S$43,AX22)</f>
        <v>1</v>
      </c>
      <c r="AZ34" s="526">
        <f>IF(AY34=1,AY22,IF(AY34=2,((AY22+AY23)/AY34),IF(AY34=3,((AY22+AY23+AY24)/AY34),IF(AY34=4,((AY22+AY23+AY24+AY25)/AY34),IF(AY34=5,((AY22+AY23+AY24+AY25+AY26)/AY34),IF(AY34=6,((AY22+AY23+AY24+AY25+AY26+AY27)/AY34),IF(AY34=7,((AY22+AY23+AY24+AY25+AY26+AY27+AY28)/AY34),IF(AY34=8,((AY22+AY23+AY24+AY25+AY26+AY27+AY28+AY29)/AY34),"0,00"))))))))</f>
        <v>17</v>
      </c>
      <c r="BC34" s="364">
        <v>1</v>
      </c>
      <c r="BD34" s="364">
        <f>COUNTIF(W$4:W$43,BC22)</f>
        <v>0</v>
      </c>
      <c r="BE34" s="364" t="str">
        <f>IF(BD34=1,BD22,IF(BD34=2,((BD22+BD23)/BD34),IF(BD34=3,((BD22+BD23+BD24)/BD34),IF(BD34=4,((BD22+BD23+BD24+BD25)/BD34),IF(BD34=5,((BD22+BD23+BD24+BD25+BD26)/BD34),IF(BD34=6,((BD22+BD23+BD24+BD25+BD26+BD27)/BD34),IF(BD34=7,((BD22+BD23+BD24+BD25+BD26+BD27+BD28)/BD34),IF(BD34=8,((BD22+BD23+BD24+BD25+BD26+BD27+BD28+BD29)/BD34),"0,00"))))))))</f>
        <v>0,00</v>
      </c>
    </row>
    <row r="35" spans="1:57" ht="22.5" x14ac:dyDescent="0.45">
      <c r="A35" s="366"/>
      <c r="B35" s="438"/>
      <c r="C35" s="431" t="str">
        <f t="shared" si="18"/>
        <v/>
      </c>
      <c r="D35" s="575"/>
      <c r="E35" s="432" t="str">
        <f t="shared" si="0"/>
        <v>0</v>
      </c>
      <c r="F35" s="433" t="str">
        <f t="shared" si="1"/>
        <v xml:space="preserve"> </v>
      </c>
      <c r="G35" s="418" t="str">
        <f t="shared" si="2"/>
        <v/>
      </c>
      <c r="H35" s="572"/>
      <c r="I35" s="420" t="str">
        <f t="shared" si="3"/>
        <v>0</v>
      </c>
      <c r="J35" s="419" t="str">
        <f t="shared" si="4"/>
        <v xml:space="preserve"> </v>
      </c>
      <c r="K35" s="59" t="str">
        <f t="shared" si="5"/>
        <v/>
      </c>
      <c r="L35" s="568"/>
      <c r="M35" s="424" t="str">
        <f t="shared" si="6"/>
        <v>0</v>
      </c>
      <c r="N35" s="60" t="str">
        <f t="shared" si="7"/>
        <v xml:space="preserve"> </v>
      </c>
      <c r="O35" s="61" t="str">
        <f t="shared" si="8"/>
        <v/>
      </c>
      <c r="P35" s="578"/>
      <c r="Q35" s="408" t="str">
        <f t="shared" si="9"/>
        <v>0</v>
      </c>
      <c r="R35" s="62" t="str">
        <f t="shared" si="10"/>
        <v xml:space="preserve"> </v>
      </c>
      <c r="S35" s="402" t="str">
        <f t="shared" si="11"/>
        <v/>
      </c>
      <c r="T35" s="582"/>
      <c r="U35" s="403" t="str">
        <f t="shared" si="12"/>
        <v>0</v>
      </c>
      <c r="V35" s="404" t="str">
        <f t="shared" si="13"/>
        <v xml:space="preserve"> </v>
      </c>
      <c r="W35" s="412" t="str">
        <f t="shared" si="14"/>
        <v/>
      </c>
      <c r="X35" s="584"/>
      <c r="Y35" s="413" t="str">
        <f t="shared" si="15"/>
        <v>0</v>
      </c>
      <c r="Z35" s="414" t="str">
        <f t="shared" si="16"/>
        <v xml:space="preserve"> </v>
      </c>
      <c r="AA35" s="589">
        <f>COUNT(Tableau22[[#This Row],[Score]],Tableau22[[#This Row],[Score2]],Tableau22[[#This Row],[Score3]],Tableau22[[#This Row],[Score4]],Tableau22[[#This Row],[Score5]],Tableau22[[#This Row],[Score6]])</f>
        <v>0</v>
      </c>
      <c r="AB35" s="104">
        <f t="shared" si="17"/>
        <v>0</v>
      </c>
      <c r="AC35" s="18"/>
      <c r="AD35" s="236">
        <v>2</v>
      </c>
      <c r="AE35" s="237">
        <f t="shared" si="30"/>
        <v>1</v>
      </c>
      <c r="AF35" s="541">
        <f t="shared" ref="AF35:AF43" si="34">IF(AE35=1,AE23,IF(AE35=2,((AE23+AE24)/AE35),IF(AE35=3,((AE23+AE24+AE25)/AE35),IF(AE35=4,((AE23+AE24+AE25+AE26)/AE35),IF(AE35=5,((AE23+AE24+AE25+AE26+AE27)/AE35),IF(AE35=6,((AE23+AE24+AE25+AE26+AE27+AE28)/AE35),IF(AE35=7,((AE23+AE24+AE25+AE26+AE27+AE28+AE29)/AE35),IF(AE35=8,((AE23+AE24+AE25+AE26+AE27+AE28+AE29+AE30)/AE35),"0,00"))))))))</f>
        <v>13</v>
      </c>
      <c r="AI35" s="238">
        <v>2</v>
      </c>
      <c r="AJ35" s="239">
        <f t="shared" si="31"/>
        <v>1</v>
      </c>
      <c r="AK35" s="542">
        <f t="shared" ref="AK35:AK43" si="35">IF(AJ35=1,AJ23,IF(AJ35=2,((AJ23+AJ24)/AJ35),IF(AJ35=3,((AJ23+AJ24+AJ25)/AJ35),IF(AJ35=4,((AJ23+AJ24+AJ25+AJ26)/AJ35),IF(AJ35=5,((AJ23+AJ24+AJ25+AJ26+AJ27)/AJ35),IF(AJ35=6,((AJ23+AJ24+AJ25+AJ26+AJ27+AJ28)/AJ35),IF(AJ35=7,((AJ23+AJ24+AJ25+AJ26+AJ27+AJ28+AJ29)/AJ35),IF(AJ35=8,((AJ23+AJ24+AJ25+AJ26+AJ27+AJ28+AJ29+AJ30)/AJ35),"0,00"))))))))</f>
        <v>14</v>
      </c>
      <c r="AN35" s="240">
        <v>2</v>
      </c>
      <c r="AO35" s="241">
        <f t="shared" si="32"/>
        <v>0</v>
      </c>
      <c r="AP35" s="543" t="str">
        <f t="shared" ref="AP35:AP43" si="36">IF(AO35=1,AO23,IF(AO35=2,((AO23+AO24)/AO35),IF(AO35=3,((AO23+AO24+AO25)/AO35),IF(AO35=4,((AO23+AO24+AO25+AO26)/AO35),IF(AO35=5,((AO23+AO24+AO25+AO26+AO27)/AO35),IF(AO35=6,((AO23+AO24+AO25+AO26+AO27+AO28)/AO35),IF(AO35=7,((AO23+AO24+AO25+AO26+AO27+AO28+AO29)/AO35),IF(AO35=8,((AO23+AO24+AO25+AO26+AO27+AO28+AO29+AO30)/AO35),"0,00"))))))))</f>
        <v>0,00</v>
      </c>
      <c r="AS35" s="399">
        <v>2</v>
      </c>
      <c r="AT35" s="400">
        <f t="shared" si="33"/>
        <v>0</v>
      </c>
      <c r="AU35" s="566" t="str">
        <f t="shared" ref="AU35:AU43" si="37">IF(AT35=1,AT23,IF(AT35=2,((AT23+AT24)/AT35),IF(AT35=3,((AT23+AT24+AT25)/AT35),IF(AT35=4,((AT23+AT24+AT25+AT26)/AT35),IF(AT35=5,((AT23+AT24+AT25+AT26+AT27)/AT35),IF(AT35=6,((AT23+AT24+AT25+AT26+AT27+AT28)/AT35),IF(AT35=7,((AT23+AT24+AT25+AT26+AT27+AT28+AT29)/AT35),IF(AT35=8,((AT23+AT24+AT25+AT26+AT27+AT28+AT29+AT30)/AT35),"0,00"))))))))</f>
        <v>0,00</v>
      </c>
      <c r="AX35" s="234">
        <v>2</v>
      </c>
      <c r="AY35" s="234">
        <f t="shared" ref="AY35:AY43" si="38">COUNTIF(T$4:T$43,AX23)</f>
        <v>0</v>
      </c>
      <c r="AZ35" s="526" t="str">
        <f t="shared" ref="AZ35:AZ43" si="39">IF(AY35=1,AY23,IF(AY35=2,((AY23+AY24)/AY35),IF(AY35=3,((AY23+AY24+AY25)/AY35),IF(AY35=4,((AY23+AY24+AY25+AY26)/AY35),IF(AY35=5,((AY23+AY24+AY25+AY26+AY27)/AY35),IF(AY35=6,((AY23+AY24+AY25+AY26+AY27+AY28)/AY35),IF(AY35=7,((AY23+AY24+AY25+AY26+AY27+AY28+AY29)/AY35),IF(AY35=8,((AY23+AY24+AY25+AY26+AY27+AY28+AY29+AY30)/AY35),"0,00"))))))))</f>
        <v>0,00</v>
      </c>
      <c r="BC35" s="364">
        <v>2</v>
      </c>
      <c r="BD35" s="364">
        <f t="shared" ref="BD35:BD43" si="40">COUNTIF(Y$4:Y$43,BC23)</f>
        <v>0</v>
      </c>
      <c r="BE35" s="527" t="str">
        <f t="shared" ref="BE35:BE43" si="41">IF(BD35=1,BD23,IF(BD35=2,((BD23+BD24)/BD35),IF(BD35=3,((BD23+BD24+BD25)/BD35),IF(BD35=4,((BD23+BD24+BD25+BD26)/BD35),IF(BD35=5,((BD23+BD24+BD25+BD26+BD27)/BD35),IF(BD35=6,((BD23+BD24+BD25+BD26+BD27+BD28)/BD35),IF(BD35=7,((BD23+BD24+BD25+BD26+BD27+BD28+BD29)/BD35),IF(BD35=8,((BD23+BD24+BD25+BD26+BD27+BD28+BD29+BD30)/BD35),"0,00"))))))))</f>
        <v>0,00</v>
      </c>
    </row>
    <row r="36" spans="1:57" ht="22.5" x14ac:dyDescent="0.45">
      <c r="A36" s="369"/>
      <c r="B36" s="440"/>
      <c r="C36" s="431" t="str">
        <f t="shared" si="18"/>
        <v/>
      </c>
      <c r="D36" s="575"/>
      <c r="E36" s="432" t="str">
        <f t="shared" si="0"/>
        <v>0</v>
      </c>
      <c r="F36" s="433" t="str">
        <f t="shared" si="1"/>
        <v xml:space="preserve"> </v>
      </c>
      <c r="G36" s="418" t="str">
        <f t="shared" si="2"/>
        <v/>
      </c>
      <c r="H36" s="572"/>
      <c r="I36" s="420" t="str">
        <f t="shared" si="3"/>
        <v>0</v>
      </c>
      <c r="J36" s="419" t="str">
        <f t="shared" si="4"/>
        <v xml:space="preserve"> </v>
      </c>
      <c r="K36" s="59" t="str">
        <f t="shared" si="5"/>
        <v/>
      </c>
      <c r="L36" s="568"/>
      <c r="M36" s="424" t="str">
        <f t="shared" si="6"/>
        <v>0</v>
      </c>
      <c r="N36" s="60" t="str">
        <f t="shared" si="7"/>
        <v xml:space="preserve"> </v>
      </c>
      <c r="O36" s="61" t="str">
        <f t="shared" si="8"/>
        <v/>
      </c>
      <c r="P36" s="578"/>
      <c r="Q36" s="408" t="str">
        <f t="shared" si="9"/>
        <v>0</v>
      </c>
      <c r="R36" s="62" t="str">
        <f t="shared" si="10"/>
        <v xml:space="preserve"> </v>
      </c>
      <c r="S36" s="402" t="str">
        <f t="shared" si="11"/>
        <v/>
      </c>
      <c r="T36" s="582"/>
      <c r="U36" s="403" t="str">
        <f t="shared" si="12"/>
        <v>0</v>
      </c>
      <c r="V36" s="404" t="str">
        <f t="shared" si="13"/>
        <v xml:space="preserve"> </v>
      </c>
      <c r="W36" s="412" t="str">
        <f t="shared" si="14"/>
        <v/>
      </c>
      <c r="X36" s="584"/>
      <c r="Y36" s="413" t="str">
        <f t="shared" si="15"/>
        <v>0</v>
      </c>
      <c r="Z36" s="414" t="str">
        <f t="shared" si="16"/>
        <v xml:space="preserve"> </v>
      </c>
      <c r="AA36" s="589">
        <f>COUNT(Tableau22[[#This Row],[Score]],Tableau22[[#This Row],[Score2]],Tableau22[[#This Row],[Score3]],Tableau22[[#This Row],[Score4]],Tableau22[[#This Row],[Score5]],Tableau22[[#This Row],[Score6]])</f>
        <v>0</v>
      </c>
      <c r="AB36" s="104">
        <f t="shared" si="17"/>
        <v>0</v>
      </c>
      <c r="AC36" s="18"/>
      <c r="AD36" s="236">
        <v>3</v>
      </c>
      <c r="AE36" s="237">
        <f t="shared" si="30"/>
        <v>1</v>
      </c>
      <c r="AF36" s="541">
        <f t="shared" si="34"/>
        <v>11</v>
      </c>
      <c r="AI36" s="238">
        <v>3</v>
      </c>
      <c r="AJ36" s="239">
        <f t="shared" si="31"/>
        <v>1</v>
      </c>
      <c r="AK36" s="542">
        <f t="shared" si="35"/>
        <v>12</v>
      </c>
      <c r="AN36" s="240">
        <v>3</v>
      </c>
      <c r="AO36" s="241">
        <f t="shared" si="32"/>
        <v>2</v>
      </c>
      <c r="AP36" s="543">
        <f t="shared" si="36"/>
        <v>12</v>
      </c>
      <c r="AS36" s="399">
        <v>3</v>
      </c>
      <c r="AT36" s="400">
        <f t="shared" si="33"/>
        <v>1</v>
      </c>
      <c r="AU36" s="566">
        <f t="shared" si="37"/>
        <v>11</v>
      </c>
      <c r="AX36" s="234">
        <v>3</v>
      </c>
      <c r="AY36" s="234">
        <f t="shared" si="38"/>
        <v>0</v>
      </c>
      <c r="AZ36" s="526" t="str">
        <f t="shared" si="39"/>
        <v>0,00</v>
      </c>
      <c r="BC36" s="364">
        <v>3</v>
      </c>
      <c r="BD36" s="364">
        <f t="shared" si="40"/>
        <v>0</v>
      </c>
      <c r="BE36" s="527" t="str">
        <f t="shared" si="41"/>
        <v>0,00</v>
      </c>
    </row>
    <row r="37" spans="1:57" ht="22.5" x14ac:dyDescent="0.45">
      <c r="A37" s="371"/>
      <c r="B37" s="442"/>
      <c r="C37" s="431" t="str">
        <f t="shared" si="18"/>
        <v/>
      </c>
      <c r="D37" s="575"/>
      <c r="E37" s="432" t="str">
        <f t="shared" si="0"/>
        <v>0</v>
      </c>
      <c r="F37" s="433" t="str">
        <f t="shared" si="1"/>
        <v xml:space="preserve"> </v>
      </c>
      <c r="G37" s="418" t="str">
        <f t="shared" si="2"/>
        <v/>
      </c>
      <c r="H37" s="572"/>
      <c r="I37" s="420" t="str">
        <f t="shared" si="3"/>
        <v>0</v>
      </c>
      <c r="J37" s="419" t="str">
        <f t="shared" si="4"/>
        <v xml:space="preserve"> </v>
      </c>
      <c r="K37" s="59" t="str">
        <f t="shared" si="5"/>
        <v/>
      </c>
      <c r="L37" s="568"/>
      <c r="M37" s="424" t="str">
        <f t="shared" si="6"/>
        <v>0</v>
      </c>
      <c r="N37" s="60" t="str">
        <f t="shared" si="7"/>
        <v xml:space="preserve"> </v>
      </c>
      <c r="O37" s="61" t="str">
        <f t="shared" si="8"/>
        <v/>
      </c>
      <c r="P37" s="578"/>
      <c r="Q37" s="408" t="str">
        <f t="shared" si="9"/>
        <v>0</v>
      </c>
      <c r="R37" s="62" t="str">
        <f t="shared" si="10"/>
        <v xml:space="preserve"> </v>
      </c>
      <c r="S37" s="402" t="str">
        <f t="shared" si="11"/>
        <v/>
      </c>
      <c r="T37" s="582"/>
      <c r="U37" s="403" t="str">
        <f t="shared" si="12"/>
        <v>0</v>
      </c>
      <c r="V37" s="404" t="str">
        <f t="shared" si="13"/>
        <v xml:space="preserve"> </v>
      </c>
      <c r="W37" s="412" t="str">
        <f t="shared" si="14"/>
        <v/>
      </c>
      <c r="X37" s="584"/>
      <c r="Y37" s="413" t="str">
        <f t="shared" si="15"/>
        <v>0</v>
      </c>
      <c r="Z37" s="414" t="str">
        <f t="shared" si="16"/>
        <v xml:space="preserve"> </v>
      </c>
      <c r="AA37" s="589">
        <f>COUNT(Tableau22[[#This Row],[Score]],Tableau22[[#This Row],[Score2]],Tableau22[[#This Row],[Score3]],Tableau22[[#This Row],[Score4]],Tableau22[[#This Row],[Score5]],Tableau22[[#This Row],[Score6]])</f>
        <v>0</v>
      </c>
      <c r="AB37" s="104">
        <f t="shared" si="17"/>
        <v>0</v>
      </c>
      <c r="AC37" s="18"/>
      <c r="AD37" s="236">
        <v>4</v>
      </c>
      <c r="AE37" s="237">
        <f t="shared" si="30"/>
        <v>2</v>
      </c>
      <c r="AF37" s="541">
        <f t="shared" si="34"/>
        <v>8</v>
      </c>
      <c r="AI37" s="238">
        <v>4</v>
      </c>
      <c r="AJ37" s="239">
        <f t="shared" si="31"/>
        <v>1</v>
      </c>
      <c r="AK37" s="542">
        <f t="shared" si="35"/>
        <v>10</v>
      </c>
      <c r="AN37" s="240">
        <v>4</v>
      </c>
      <c r="AO37" s="241">
        <f t="shared" si="32"/>
        <v>0</v>
      </c>
      <c r="AP37" s="543" t="str">
        <f t="shared" si="36"/>
        <v>0,00</v>
      </c>
      <c r="AS37" s="399">
        <v>4</v>
      </c>
      <c r="AT37" s="400">
        <f t="shared" si="33"/>
        <v>1</v>
      </c>
      <c r="AU37" s="566">
        <f t="shared" si="37"/>
        <v>9</v>
      </c>
      <c r="AX37" s="234">
        <v>4</v>
      </c>
      <c r="AY37" s="234">
        <f t="shared" si="38"/>
        <v>0</v>
      </c>
      <c r="AZ37" s="526" t="str">
        <f t="shared" si="39"/>
        <v>0,00</v>
      </c>
      <c r="BC37" s="364">
        <v>4</v>
      </c>
      <c r="BD37" s="364">
        <f t="shared" si="40"/>
        <v>0</v>
      </c>
      <c r="BE37" s="527" t="str">
        <f t="shared" si="41"/>
        <v>0,00</v>
      </c>
    </row>
    <row r="38" spans="1:57" ht="22.5" x14ac:dyDescent="0.45">
      <c r="A38" s="369"/>
      <c r="B38" s="440"/>
      <c r="C38" s="431" t="str">
        <f t="shared" si="18"/>
        <v/>
      </c>
      <c r="D38" s="575"/>
      <c r="E38" s="432" t="str">
        <f t="shared" si="0"/>
        <v>0</v>
      </c>
      <c r="F38" s="433" t="str">
        <f t="shared" si="1"/>
        <v xml:space="preserve"> </v>
      </c>
      <c r="G38" s="418" t="str">
        <f t="shared" si="2"/>
        <v/>
      </c>
      <c r="H38" s="572"/>
      <c r="I38" s="420" t="str">
        <f t="shared" si="3"/>
        <v>0</v>
      </c>
      <c r="J38" s="419" t="str">
        <f t="shared" si="4"/>
        <v xml:space="preserve"> </v>
      </c>
      <c r="K38" s="59" t="str">
        <f t="shared" si="5"/>
        <v/>
      </c>
      <c r="L38" s="568"/>
      <c r="M38" s="424" t="str">
        <f t="shared" si="6"/>
        <v>0</v>
      </c>
      <c r="N38" s="60" t="str">
        <f t="shared" si="7"/>
        <v xml:space="preserve"> </v>
      </c>
      <c r="O38" s="61" t="str">
        <f t="shared" si="8"/>
        <v/>
      </c>
      <c r="P38" s="578"/>
      <c r="Q38" s="408" t="str">
        <f t="shared" si="9"/>
        <v>0</v>
      </c>
      <c r="R38" s="62" t="str">
        <f t="shared" si="10"/>
        <v xml:space="preserve"> </v>
      </c>
      <c r="S38" s="402" t="str">
        <f t="shared" si="11"/>
        <v/>
      </c>
      <c r="T38" s="582"/>
      <c r="U38" s="403" t="str">
        <f t="shared" si="12"/>
        <v>0</v>
      </c>
      <c r="V38" s="404" t="str">
        <f t="shared" si="13"/>
        <v xml:space="preserve"> </v>
      </c>
      <c r="W38" s="412" t="str">
        <f t="shared" si="14"/>
        <v/>
      </c>
      <c r="X38" s="584"/>
      <c r="Y38" s="413" t="str">
        <f t="shared" si="15"/>
        <v>0</v>
      </c>
      <c r="Z38" s="414" t="str">
        <f t="shared" si="16"/>
        <v xml:space="preserve"> </v>
      </c>
      <c r="AA38" s="589">
        <f>COUNT(Tableau22[[#This Row],[Score]],Tableau22[[#This Row],[Score2]],Tableau22[[#This Row],[Score3]],Tableau22[[#This Row],[Score4]],Tableau22[[#This Row],[Score5]],Tableau22[[#This Row],[Score6]])</f>
        <v>0</v>
      </c>
      <c r="AB38" s="104">
        <f t="shared" si="17"/>
        <v>0</v>
      </c>
      <c r="AC38" s="18"/>
      <c r="AD38" s="236">
        <v>5</v>
      </c>
      <c r="AE38" s="237">
        <f t="shared" si="30"/>
        <v>0</v>
      </c>
      <c r="AF38" s="541" t="str">
        <f t="shared" si="34"/>
        <v>0,00</v>
      </c>
      <c r="AH38" s="14"/>
      <c r="AI38" s="238">
        <v>5</v>
      </c>
      <c r="AJ38" s="239">
        <f t="shared" si="31"/>
        <v>1</v>
      </c>
      <c r="AK38" s="542">
        <f t="shared" si="35"/>
        <v>8</v>
      </c>
      <c r="AN38" s="240">
        <v>5</v>
      </c>
      <c r="AO38" s="241">
        <f t="shared" si="32"/>
        <v>1</v>
      </c>
      <c r="AP38" s="543">
        <f t="shared" si="36"/>
        <v>9</v>
      </c>
      <c r="AS38" s="399">
        <v>5</v>
      </c>
      <c r="AT38" s="400">
        <f t="shared" si="33"/>
        <v>1</v>
      </c>
      <c r="AU38" s="566">
        <f t="shared" si="37"/>
        <v>7</v>
      </c>
      <c r="AX38" s="234">
        <v>5</v>
      </c>
      <c r="AY38" s="234">
        <f t="shared" si="38"/>
        <v>0</v>
      </c>
      <c r="AZ38" s="526" t="str">
        <f t="shared" si="39"/>
        <v>0,00</v>
      </c>
      <c r="BC38" s="364">
        <v>5</v>
      </c>
      <c r="BD38" s="364">
        <f t="shared" si="40"/>
        <v>0</v>
      </c>
      <c r="BE38" s="527" t="str">
        <f t="shared" si="41"/>
        <v>0,00</v>
      </c>
    </row>
    <row r="39" spans="1:57" ht="22.5" x14ac:dyDescent="0.45">
      <c r="A39" s="366"/>
      <c r="B39" s="438"/>
      <c r="C39" s="431" t="str">
        <f t="shared" si="18"/>
        <v/>
      </c>
      <c r="D39" s="575"/>
      <c r="E39" s="432" t="str">
        <f t="shared" si="0"/>
        <v>0</v>
      </c>
      <c r="F39" s="433" t="str">
        <f t="shared" si="1"/>
        <v xml:space="preserve"> </v>
      </c>
      <c r="G39" s="418" t="str">
        <f t="shared" si="2"/>
        <v/>
      </c>
      <c r="H39" s="572"/>
      <c r="I39" s="420" t="str">
        <f t="shared" si="3"/>
        <v>0</v>
      </c>
      <c r="J39" s="419" t="str">
        <f t="shared" si="4"/>
        <v xml:space="preserve"> </v>
      </c>
      <c r="K39" s="59" t="str">
        <f t="shared" si="5"/>
        <v/>
      </c>
      <c r="L39" s="568"/>
      <c r="M39" s="424" t="str">
        <f t="shared" si="6"/>
        <v>0</v>
      </c>
      <c r="N39" s="60" t="str">
        <f t="shared" si="7"/>
        <v xml:space="preserve"> </v>
      </c>
      <c r="O39" s="61" t="str">
        <f t="shared" si="8"/>
        <v/>
      </c>
      <c r="P39" s="578"/>
      <c r="Q39" s="408" t="str">
        <f t="shared" si="9"/>
        <v>0</v>
      </c>
      <c r="R39" s="62" t="str">
        <f t="shared" si="10"/>
        <v xml:space="preserve"> </v>
      </c>
      <c r="S39" s="402" t="str">
        <f t="shared" si="11"/>
        <v/>
      </c>
      <c r="T39" s="582"/>
      <c r="U39" s="403" t="str">
        <f t="shared" si="12"/>
        <v>0</v>
      </c>
      <c r="V39" s="404" t="str">
        <f t="shared" si="13"/>
        <v xml:space="preserve"> </v>
      </c>
      <c r="W39" s="412" t="str">
        <f t="shared" si="14"/>
        <v/>
      </c>
      <c r="X39" s="584"/>
      <c r="Y39" s="413" t="str">
        <f t="shared" si="15"/>
        <v>0</v>
      </c>
      <c r="Z39" s="414" t="str">
        <f t="shared" si="16"/>
        <v xml:space="preserve"> </v>
      </c>
      <c r="AA39" s="589">
        <f>COUNT(Tableau22[[#This Row],[Score]],Tableau22[[#This Row],[Score2]],Tableau22[[#This Row],[Score3]],Tableau22[[#This Row],[Score4]],Tableau22[[#This Row],[Score5]],Tableau22[[#This Row],[Score6]])</f>
        <v>0</v>
      </c>
      <c r="AB39" s="104">
        <f t="shared" si="17"/>
        <v>0</v>
      </c>
      <c r="AC39" s="18"/>
      <c r="AD39" s="236">
        <v>6</v>
      </c>
      <c r="AE39" s="237">
        <f t="shared" si="30"/>
        <v>1</v>
      </c>
      <c r="AF39" s="541">
        <f t="shared" si="34"/>
        <v>0</v>
      </c>
      <c r="AH39" s="14"/>
      <c r="AI39" s="238">
        <v>6</v>
      </c>
      <c r="AJ39" s="239">
        <f t="shared" si="31"/>
        <v>2</v>
      </c>
      <c r="AK39" s="542">
        <f t="shared" si="35"/>
        <v>0</v>
      </c>
      <c r="AN39" s="240">
        <v>6</v>
      </c>
      <c r="AO39" s="241">
        <f t="shared" si="32"/>
        <v>1</v>
      </c>
      <c r="AP39" s="543">
        <f t="shared" si="36"/>
        <v>0</v>
      </c>
      <c r="AS39" s="399">
        <v>6</v>
      </c>
      <c r="AT39" s="400">
        <f t="shared" si="33"/>
        <v>1</v>
      </c>
      <c r="AU39" s="566">
        <f t="shared" si="37"/>
        <v>0</v>
      </c>
      <c r="AX39" s="234">
        <v>6</v>
      </c>
      <c r="AY39" s="234">
        <f t="shared" si="38"/>
        <v>0</v>
      </c>
      <c r="AZ39" s="526" t="str">
        <f t="shared" si="39"/>
        <v>0,00</v>
      </c>
      <c r="BC39" s="364">
        <v>6</v>
      </c>
      <c r="BD39" s="364">
        <f t="shared" si="40"/>
        <v>0</v>
      </c>
      <c r="BE39" s="527" t="str">
        <f t="shared" si="41"/>
        <v>0,00</v>
      </c>
    </row>
    <row r="40" spans="1:57" ht="22.5" x14ac:dyDescent="0.45">
      <c r="A40" s="369"/>
      <c r="B40" s="440"/>
      <c r="C40" s="431" t="str">
        <f t="shared" si="18"/>
        <v/>
      </c>
      <c r="D40" s="575"/>
      <c r="E40" s="432" t="str">
        <f t="shared" si="0"/>
        <v>0</v>
      </c>
      <c r="F40" s="433" t="str">
        <f t="shared" si="1"/>
        <v xml:space="preserve"> </v>
      </c>
      <c r="G40" s="418" t="str">
        <f t="shared" si="2"/>
        <v/>
      </c>
      <c r="H40" s="572"/>
      <c r="I40" s="420" t="str">
        <f t="shared" si="3"/>
        <v>0</v>
      </c>
      <c r="J40" s="419" t="str">
        <f t="shared" si="4"/>
        <v xml:space="preserve"> </v>
      </c>
      <c r="K40" s="59" t="str">
        <f t="shared" si="5"/>
        <v/>
      </c>
      <c r="L40" s="568"/>
      <c r="M40" s="424" t="str">
        <f t="shared" si="6"/>
        <v>0</v>
      </c>
      <c r="N40" s="60" t="str">
        <f t="shared" si="7"/>
        <v xml:space="preserve"> </v>
      </c>
      <c r="O40" s="61" t="str">
        <f t="shared" si="8"/>
        <v/>
      </c>
      <c r="P40" s="578"/>
      <c r="Q40" s="408" t="str">
        <f t="shared" si="9"/>
        <v>0</v>
      </c>
      <c r="R40" s="62" t="str">
        <f t="shared" si="10"/>
        <v xml:space="preserve"> </v>
      </c>
      <c r="S40" s="402" t="str">
        <f t="shared" si="11"/>
        <v/>
      </c>
      <c r="T40" s="582"/>
      <c r="U40" s="403" t="str">
        <f t="shared" si="12"/>
        <v>0</v>
      </c>
      <c r="V40" s="404" t="str">
        <f t="shared" si="13"/>
        <v xml:space="preserve"> </v>
      </c>
      <c r="W40" s="412" t="str">
        <f t="shared" si="14"/>
        <v/>
      </c>
      <c r="X40" s="584"/>
      <c r="Y40" s="413" t="str">
        <f t="shared" si="15"/>
        <v>0</v>
      </c>
      <c r="Z40" s="414" t="str">
        <f t="shared" si="16"/>
        <v xml:space="preserve"> </v>
      </c>
      <c r="AA40" s="589">
        <f>COUNT(Tableau22[[#This Row],[Score]],Tableau22[[#This Row],[Score2]],Tableau22[[#This Row],[Score3]],Tableau22[[#This Row],[Score4]],Tableau22[[#This Row],[Score5]],Tableau22[[#This Row],[Score6]])</f>
        <v>0</v>
      </c>
      <c r="AB40" s="104">
        <f t="shared" si="17"/>
        <v>0</v>
      </c>
      <c r="AC40" s="18"/>
      <c r="AD40" s="236">
        <v>7</v>
      </c>
      <c r="AE40" s="237">
        <f t="shared" si="30"/>
        <v>2</v>
      </c>
      <c r="AF40" s="541">
        <f t="shared" si="34"/>
        <v>0</v>
      </c>
      <c r="AH40" s="14"/>
      <c r="AI40" s="238">
        <v>7</v>
      </c>
      <c r="AJ40" s="239">
        <f t="shared" si="31"/>
        <v>0</v>
      </c>
      <c r="AK40" s="542" t="str">
        <f t="shared" si="35"/>
        <v>0,00</v>
      </c>
      <c r="AN40" s="240">
        <v>7</v>
      </c>
      <c r="AO40" s="241">
        <f t="shared" si="32"/>
        <v>1</v>
      </c>
      <c r="AP40" s="543">
        <f t="shared" si="36"/>
        <v>0</v>
      </c>
      <c r="AS40" s="399">
        <v>7</v>
      </c>
      <c r="AT40" s="400">
        <f t="shared" si="33"/>
        <v>2</v>
      </c>
      <c r="AU40" s="566">
        <f t="shared" si="37"/>
        <v>0</v>
      </c>
      <c r="AX40" s="234">
        <v>7</v>
      </c>
      <c r="AY40" s="234">
        <f t="shared" si="38"/>
        <v>0</v>
      </c>
      <c r="AZ40" s="526" t="str">
        <f t="shared" si="39"/>
        <v>0,00</v>
      </c>
      <c r="BC40" s="364">
        <v>7</v>
      </c>
      <c r="BD40" s="364">
        <f t="shared" si="40"/>
        <v>0</v>
      </c>
      <c r="BE40" s="527" t="str">
        <f t="shared" si="41"/>
        <v>0,00</v>
      </c>
    </row>
    <row r="41" spans="1:57" ht="22.5" x14ac:dyDescent="0.45">
      <c r="A41" s="366"/>
      <c r="B41" s="438"/>
      <c r="C41" s="431" t="str">
        <f t="shared" si="18"/>
        <v/>
      </c>
      <c r="D41" s="575"/>
      <c r="E41" s="432" t="str">
        <f t="shared" si="0"/>
        <v>0</v>
      </c>
      <c r="F41" s="433" t="str">
        <f t="shared" si="1"/>
        <v xml:space="preserve"> </v>
      </c>
      <c r="G41" s="418" t="str">
        <f t="shared" si="2"/>
        <v/>
      </c>
      <c r="H41" s="572"/>
      <c r="I41" s="420" t="str">
        <f t="shared" si="3"/>
        <v>0</v>
      </c>
      <c r="J41" s="419" t="str">
        <f t="shared" si="4"/>
        <v xml:space="preserve"> </v>
      </c>
      <c r="K41" s="59" t="str">
        <f t="shared" si="5"/>
        <v/>
      </c>
      <c r="L41" s="568"/>
      <c r="M41" s="424" t="str">
        <f t="shared" si="6"/>
        <v>0</v>
      </c>
      <c r="N41" s="60" t="str">
        <f t="shared" si="7"/>
        <v xml:space="preserve"> </v>
      </c>
      <c r="O41" s="61" t="str">
        <f t="shared" si="8"/>
        <v/>
      </c>
      <c r="P41" s="578"/>
      <c r="Q41" s="408" t="str">
        <f t="shared" si="9"/>
        <v>0</v>
      </c>
      <c r="R41" s="62" t="str">
        <f t="shared" si="10"/>
        <v xml:space="preserve"> </v>
      </c>
      <c r="S41" s="402" t="str">
        <f t="shared" si="11"/>
        <v/>
      </c>
      <c r="T41" s="582"/>
      <c r="U41" s="403" t="str">
        <f t="shared" si="12"/>
        <v>0</v>
      </c>
      <c r="V41" s="404" t="str">
        <f t="shared" si="13"/>
        <v xml:space="preserve"> </v>
      </c>
      <c r="W41" s="412" t="str">
        <f t="shared" si="14"/>
        <v/>
      </c>
      <c r="X41" s="584"/>
      <c r="Y41" s="413" t="str">
        <f t="shared" si="15"/>
        <v>0</v>
      </c>
      <c r="Z41" s="414" t="str">
        <f t="shared" si="16"/>
        <v xml:space="preserve"> </v>
      </c>
      <c r="AA41" s="589">
        <f>COUNT(Tableau22[[#This Row],[Score]],Tableau22[[#This Row],[Score2]],Tableau22[[#This Row],[Score3]],Tableau22[[#This Row],[Score4]],Tableau22[[#This Row],[Score5]],Tableau22[[#This Row],[Score6]])</f>
        <v>0</v>
      </c>
      <c r="AB41" s="104">
        <f t="shared" si="17"/>
        <v>0</v>
      </c>
      <c r="AC41" s="18"/>
      <c r="AD41" s="236">
        <v>8</v>
      </c>
      <c r="AE41" s="237">
        <f t="shared" si="30"/>
        <v>0</v>
      </c>
      <c r="AF41" s="541" t="str">
        <f t="shared" si="34"/>
        <v>0,00</v>
      </c>
      <c r="AH41" s="14"/>
      <c r="AI41" s="238">
        <v>8</v>
      </c>
      <c r="AJ41" s="239">
        <f t="shared" si="31"/>
        <v>1</v>
      </c>
      <c r="AK41" s="542">
        <f t="shared" si="35"/>
        <v>0</v>
      </c>
      <c r="AN41" s="240">
        <v>8</v>
      </c>
      <c r="AO41" s="241">
        <f t="shared" si="32"/>
        <v>2</v>
      </c>
      <c r="AP41" s="543">
        <f t="shared" si="36"/>
        <v>0</v>
      </c>
      <c r="AS41" s="399">
        <v>8</v>
      </c>
      <c r="AT41" s="400">
        <f t="shared" si="33"/>
        <v>0</v>
      </c>
      <c r="AU41" s="566" t="str">
        <f t="shared" si="37"/>
        <v>0,00</v>
      </c>
      <c r="AX41" s="234">
        <v>8</v>
      </c>
      <c r="AY41" s="234">
        <f t="shared" si="38"/>
        <v>0</v>
      </c>
      <c r="AZ41" s="526" t="str">
        <f t="shared" si="39"/>
        <v>0,00</v>
      </c>
      <c r="BC41" s="364">
        <v>8</v>
      </c>
      <c r="BD41" s="364">
        <f t="shared" si="40"/>
        <v>0</v>
      </c>
      <c r="BE41" s="527" t="str">
        <f t="shared" si="41"/>
        <v>0,00</v>
      </c>
    </row>
    <row r="42" spans="1:57" ht="22.5" x14ac:dyDescent="0.45">
      <c r="A42" s="366"/>
      <c r="B42" s="438"/>
      <c r="C42" s="431" t="str">
        <f t="shared" si="18"/>
        <v/>
      </c>
      <c r="D42" s="575"/>
      <c r="E42" s="432" t="str">
        <f t="shared" si="0"/>
        <v>0</v>
      </c>
      <c r="F42" s="433" t="str">
        <f t="shared" si="1"/>
        <v xml:space="preserve"> </v>
      </c>
      <c r="G42" s="418" t="str">
        <f t="shared" si="2"/>
        <v/>
      </c>
      <c r="H42" s="572"/>
      <c r="I42" s="420" t="str">
        <f t="shared" si="3"/>
        <v>0</v>
      </c>
      <c r="J42" s="419" t="str">
        <f t="shared" si="4"/>
        <v xml:space="preserve"> </v>
      </c>
      <c r="K42" s="59" t="str">
        <f t="shared" si="5"/>
        <v/>
      </c>
      <c r="L42" s="568"/>
      <c r="M42" s="424" t="str">
        <f t="shared" si="6"/>
        <v>0</v>
      </c>
      <c r="N42" s="60" t="str">
        <f t="shared" si="7"/>
        <v xml:space="preserve"> </v>
      </c>
      <c r="O42" s="61" t="str">
        <f t="shared" si="8"/>
        <v/>
      </c>
      <c r="P42" s="578"/>
      <c r="Q42" s="408" t="str">
        <f t="shared" si="9"/>
        <v>0</v>
      </c>
      <c r="R42" s="62" t="str">
        <f t="shared" si="10"/>
        <v xml:space="preserve"> </v>
      </c>
      <c r="S42" s="402" t="str">
        <f t="shared" si="11"/>
        <v/>
      </c>
      <c r="T42" s="582"/>
      <c r="U42" s="403" t="str">
        <f t="shared" si="12"/>
        <v>0</v>
      </c>
      <c r="V42" s="404" t="str">
        <f t="shared" si="13"/>
        <v xml:space="preserve"> </v>
      </c>
      <c r="W42" s="412" t="str">
        <f t="shared" si="14"/>
        <v/>
      </c>
      <c r="X42" s="584"/>
      <c r="Y42" s="413" t="str">
        <f t="shared" si="15"/>
        <v>0</v>
      </c>
      <c r="Z42" s="414" t="str">
        <f t="shared" si="16"/>
        <v xml:space="preserve"> </v>
      </c>
      <c r="AA42" s="589">
        <f>COUNT(Tableau22[[#This Row],[Score]],Tableau22[[#This Row],[Score2]],Tableau22[[#This Row],[Score3]],Tableau22[[#This Row],[Score4]],Tableau22[[#This Row],[Score5]],Tableau22[[#This Row],[Score6]])</f>
        <v>0</v>
      </c>
      <c r="AB42" s="104">
        <f t="shared" si="17"/>
        <v>0</v>
      </c>
      <c r="AC42" s="18"/>
      <c r="AD42" s="236">
        <v>9</v>
      </c>
      <c r="AE42" s="237">
        <f t="shared" si="30"/>
        <v>1</v>
      </c>
      <c r="AF42" s="541">
        <f t="shared" si="34"/>
        <v>0</v>
      </c>
      <c r="AH42" s="14"/>
      <c r="AI42" s="238">
        <v>9</v>
      </c>
      <c r="AJ42" s="239">
        <f t="shared" si="31"/>
        <v>1</v>
      </c>
      <c r="AK42" s="542">
        <f t="shared" si="35"/>
        <v>0</v>
      </c>
      <c r="AN42" s="240">
        <v>9</v>
      </c>
      <c r="AO42" s="241">
        <f t="shared" si="32"/>
        <v>0</v>
      </c>
      <c r="AP42" s="543" t="str">
        <f t="shared" si="36"/>
        <v>0,00</v>
      </c>
      <c r="AS42" s="399">
        <v>9</v>
      </c>
      <c r="AT42" s="400">
        <f t="shared" si="33"/>
        <v>3</v>
      </c>
      <c r="AU42" s="566">
        <f t="shared" si="37"/>
        <v>0</v>
      </c>
      <c r="AX42" s="234">
        <v>9</v>
      </c>
      <c r="AY42" s="234">
        <f t="shared" si="38"/>
        <v>0</v>
      </c>
      <c r="AZ42" s="526" t="str">
        <f t="shared" si="39"/>
        <v>0,00</v>
      </c>
      <c r="BC42" s="364">
        <v>9</v>
      </c>
      <c r="BD42" s="364">
        <f t="shared" si="40"/>
        <v>0</v>
      </c>
      <c r="BE42" s="527" t="str">
        <f t="shared" si="41"/>
        <v>0,00</v>
      </c>
    </row>
    <row r="43" spans="1:57" ht="23.25" thickBot="1" x14ac:dyDescent="0.5">
      <c r="A43" s="366"/>
      <c r="B43" s="438"/>
      <c r="C43" s="434" t="str">
        <f t="shared" si="18"/>
        <v/>
      </c>
      <c r="D43" s="576"/>
      <c r="E43" s="435" t="str">
        <f t="shared" si="0"/>
        <v>0</v>
      </c>
      <c r="F43" s="436" t="str">
        <f t="shared" si="1"/>
        <v xml:space="preserve"> </v>
      </c>
      <c r="G43" s="421" t="str">
        <f t="shared" si="2"/>
        <v/>
      </c>
      <c r="H43" s="574"/>
      <c r="I43" s="422" t="str">
        <f t="shared" si="3"/>
        <v>0</v>
      </c>
      <c r="J43" s="423" t="str">
        <f t="shared" si="4"/>
        <v xml:space="preserve"> </v>
      </c>
      <c r="K43" s="425" t="str">
        <f t="shared" si="5"/>
        <v/>
      </c>
      <c r="L43" s="570"/>
      <c r="M43" s="426" t="str">
        <f t="shared" si="6"/>
        <v>0</v>
      </c>
      <c r="N43" s="427" t="str">
        <f t="shared" si="7"/>
        <v xml:space="preserve"> </v>
      </c>
      <c r="O43" s="409" t="str">
        <f t="shared" si="8"/>
        <v/>
      </c>
      <c r="P43" s="581"/>
      <c r="Q43" s="410" t="str">
        <f t="shared" si="9"/>
        <v>0</v>
      </c>
      <c r="R43" s="411" t="str">
        <f t="shared" si="10"/>
        <v xml:space="preserve"> </v>
      </c>
      <c r="S43" s="405" t="str">
        <f t="shared" si="11"/>
        <v/>
      </c>
      <c r="T43" s="583"/>
      <c r="U43" s="406" t="str">
        <f t="shared" si="12"/>
        <v>0</v>
      </c>
      <c r="V43" s="407" t="str">
        <f t="shared" si="13"/>
        <v xml:space="preserve"> </v>
      </c>
      <c r="W43" s="415" t="str">
        <f t="shared" si="14"/>
        <v/>
      </c>
      <c r="X43" s="585"/>
      <c r="Y43" s="416" t="str">
        <f t="shared" si="15"/>
        <v>0</v>
      </c>
      <c r="Z43" s="417" t="str">
        <f t="shared" si="16"/>
        <v xml:space="preserve"> </v>
      </c>
      <c r="AA43" s="589">
        <f>COUNT(Tableau22[[#This Row],[Score]],Tableau22[[#This Row],[Score2]],Tableau22[[#This Row],[Score3]],Tableau22[[#This Row],[Score4]],Tableau22[[#This Row],[Score5]],Tableau22[[#This Row],[Score6]])</f>
        <v>0</v>
      </c>
      <c r="AB43" s="104">
        <f t="shared" si="17"/>
        <v>0</v>
      </c>
      <c r="AC43" s="18"/>
      <c r="AD43" s="236">
        <v>10</v>
      </c>
      <c r="AE43" s="237">
        <f t="shared" si="30"/>
        <v>1</v>
      </c>
      <c r="AF43" s="541">
        <f t="shared" si="34"/>
        <v>0</v>
      </c>
      <c r="AH43" s="14"/>
      <c r="AI43" s="238">
        <v>10</v>
      </c>
      <c r="AJ43" s="239">
        <f t="shared" si="31"/>
        <v>1</v>
      </c>
      <c r="AK43" s="542">
        <f t="shared" si="35"/>
        <v>0</v>
      </c>
      <c r="AN43" s="240">
        <v>10</v>
      </c>
      <c r="AO43" s="241">
        <f t="shared" si="32"/>
        <v>1</v>
      </c>
      <c r="AP43" s="543">
        <f t="shared" si="36"/>
        <v>0</v>
      </c>
      <c r="AS43" s="399">
        <v>10</v>
      </c>
      <c r="AT43" s="400">
        <f t="shared" si="33"/>
        <v>0</v>
      </c>
      <c r="AU43" s="566" t="str">
        <f t="shared" si="37"/>
        <v>0,00</v>
      </c>
      <c r="AX43" s="234">
        <v>10</v>
      </c>
      <c r="AY43" s="234">
        <f t="shared" si="38"/>
        <v>0</v>
      </c>
      <c r="AZ43" s="526" t="str">
        <f t="shared" si="39"/>
        <v>0,00</v>
      </c>
      <c r="BC43" s="364">
        <v>10</v>
      </c>
      <c r="BD43" s="364">
        <f t="shared" si="40"/>
        <v>0</v>
      </c>
      <c r="BE43" s="527" t="str">
        <f t="shared" si="41"/>
        <v>0,00</v>
      </c>
    </row>
    <row r="44" spans="1:57" ht="22.5" x14ac:dyDescent="0.3">
      <c r="C44" s="39"/>
      <c r="D44" s="56"/>
      <c r="E44" s="56"/>
      <c r="F44" s="56"/>
      <c r="G44" s="387"/>
      <c r="H44" s="387"/>
      <c r="I44" s="387"/>
      <c r="J44" s="387"/>
      <c r="K44" s="387"/>
      <c r="L44" s="387"/>
      <c r="M44" s="387"/>
      <c r="N44" s="387"/>
      <c r="O44" s="387"/>
      <c r="P44" s="33"/>
      <c r="Q44" s="387"/>
      <c r="R44" s="387"/>
      <c r="S44" s="387"/>
      <c r="T44" s="387"/>
      <c r="U44" s="387"/>
      <c r="V44" s="387"/>
      <c r="W44" s="387"/>
      <c r="X44" s="387"/>
      <c r="Y44" s="387"/>
      <c r="Z44" s="387"/>
      <c r="AH44" s="14"/>
    </row>
    <row r="45" spans="1:57" ht="22.5" x14ac:dyDescent="0.3">
      <c r="C45" s="39"/>
      <c r="D45" s="39"/>
      <c r="E45" s="56"/>
      <c r="F45" s="56"/>
      <c r="G45" s="387"/>
      <c r="H45" s="387"/>
      <c r="I45" s="387"/>
      <c r="J45" s="387"/>
      <c r="K45" s="387"/>
      <c r="L45" s="387"/>
      <c r="M45" s="387"/>
      <c r="N45" s="387"/>
      <c r="O45" s="387"/>
      <c r="P45" s="387"/>
      <c r="Q45" s="387"/>
      <c r="R45" s="387"/>
      <c r="S45" s="387"/>
      <c r="T45" s="387"/>
      <c r="U45" s="387"/>
      <c r="V45" s="387"/>
      <c r="W45" s="387"/>
      <c r="X45" s="387"/>
      <c r="Y45" s="387"/>
      <c r="Z45" s="387"/>
      <c r="AH45" s="14"/>
    </row>
    <row r="46" spans="1:57" x14ac:dyDescent="0.3">
      <c r="C46" s="387"/>
      <c r="D46" s="387"/>
      <c r="E46" s="387"/>
      <c r="F46" s="387"/>
      <c r="G46" s="387"/>
      <c r="H46" s="387"/>
      <c r="I46" s="387"/>
      <c r="J46" s="387"/>
      <c r="K46" s="387"/>
      <c r="L46" s="387"/>
      <c r="M46" s="387"/>
      <c r="N46" s="387"/>
      <c r="O46" s="387"/>
      <c r="P46" s="387"/>
      <c r="Q46" s="387"/>
      <c r="R46" s="387"/>
      <c r="S46" s="387"/>
      <c r="T46" s="387"/>
      <c r="U46" s="387"/>
      <c r="V46" s="387"/>
      <c r="W46" s="387"/>
      <c r="X46" s="387"/>
      <c r="Y46" s="387"/>
      <c r="Z46" s="387"/>
    </row>
    <row r="47" spans="1:57" x14ac:dyDescent="0.3">
      <c r="C47" s="326"/>
      <c r="D47" s="326"/>
      <c r="E47" s="327"/>
      <c r="F47" s="331"/>
      <c r="G47" s="387"/>
      <c r="H47" s="387"/>
      <c r="I47" s="387"/>
      <c r="J47" s="387"/>
      <c r="K47" s="387"/>
      <c r="L47" s="387"/>
      <c r="M47" s="387"/>
      <c r="N47" s="387"/>
      <c r="O47" s="387"/>
      <c r="P47" s="387"/>
      <c r="Q47" s="387"/>
      <c r="R47" s="387"/>
      <c r="S47" s="387"/>
      <c r="T47" s="387"/>
      <c r="U47" s="387"/>
      <c r="V47" s="387"/>
      <c r="W47" s="387"/>
      <c r="X47" s="387"/>
      <c r="Y47" s="387"/>
      <c r="Z47" s="387"/>
    </row>
    <row r="48" spans="1:57" ht="22.5" x14ac:dyDescent="0.45">
      <c r="A48" s="34"/>
      <c r="B48" s="34"/>
      <c r="C48" s="53"/>
      <c r="D48" s="53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B48" s="18"/>
      <c r="AC48" s="18"/>
    </row>
    <row r="49" spans="1:29" ht="22.5" x14ac:dyDescent="0.45">
      <c r="A49" s="19"/>
      <c r="B49" s="19"/>
      <c r="C49" s="39"/>
      <c r="D49" s="56"/>
      <c r="E49" s="57"/>
      <c r="F49" s="57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B49" s="18"/>
      <c r="AC49" s="18"/>
    </row>
    <row r="50" spans="1:29" ht="22.5" x14ac:dyDescent="0.45">
      <c r="A50" s="19"/>
      <c r="B50" s="19"/>
      <c r="C50" s="39"/>
      <c r="D50" s="56"/>
      <c r="E50" s="57"/>
      <c r="F50" s="57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B50" s="18"/>
      <c r="AC50" s="18"/>
    </row>
    <row r="51" spans="1:29" ht="22.5" x14ac:dyDescent="0.45">
      <c r="A51" s="15"/>
      <c r="B51" s="15"/>
      <c r="C51" s="39"/>
      <c r="D51" s="56"/>
      <c r="E51" s="57"/>
      <c r="F51" s="57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B51" s="18"/>
      <c r="AC51" s="18"/>
    </row>
    <row r="52" spans="1:29" ht="22.5" x14ac:dyDescent="0.45">
      <c r="A52" s="15"/>
      <c r="B52" s="15"/>
      <c r="C52" s="39"/>
      <c r="D52" s="56"/>
      <c r="E52" s="57"/>
      <c r="F52" s="57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B52" s="18"/>
      <c r="AC52" s="18"/>
    </row>
    <row r="53" spans="1:29" ht="22.5" x14ac:dyDescent="0.45">
      <c r="A53" s="15"/>
      <c r="B53" s="15"/>
      <c r="C53" s="39"/>
      <c r="D53" s="56"/>
      <c r="E53" s="57"/>
      <c r="F53" s="57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B53" s="18"/>
      <c r="AC53" s="18"/>
    </row>
    <row r="54" spans="1:29" ht="22.5" x14ac:dyDescent="0.45">
      <c r="A54" s="15"/>
      <c r="B54" s="15"/>
      <c r="C54" s="39"/>
      <c r="D54" s="56"/>
      <c r="E54" s="57"/>
      <c r="F54" s="57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B54" s="18"/>
      <c r="AC54" s="18"/>
    </row>
    <row r="55" spans="1:29" ht="22.5" x14ac:dyDescent="0.45">
      <c r="A55" s="15"/>
      <c r="B55" s="15"/>
      <c r="C55" s="39"/>
      <c r="D55" s="56"/>
      <c r="E55" s="57"/>
      <c r="F55" s="57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B55" s="18"/>
      <c r="AC55" s="18"/>
    </row>
    <row r="56" spans="1:29" ht="22.5" x14ac:dyDescent="0.45">
      <c r="A56" s="19"/>
      <c r="B56" s="19"/>
      <c r="C56" s="39"/>
      <c r="D56" s="56"/>
      <c r="E56" s="57"/>
      <c r="F56" s="57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B56" s="18"/>
      <c r="AC56" s="18"/>
    </row>
    <row r="57" spans="1:29" ht="22.5" x14ac:dyDescent="0.45">
      <c r="A57" s="15"/>
      <c r="B57" s="15"/>
      <c r="C57" s="39"/>
      <c r="D57" s="56"/>
      <c r="E57" s="57"/>
      <c r="F57" s="57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B57" s="18"/>
      <c r="AC57" s="18"/>
    </row>
    <row r="58" spans="1:29" ht="22.5" x14ac:dyDescent="0.45">
      <c r="A58" s="20"/>
      <c r="B58" s="20"/>
      <c r="C58" s="39"/>
      <c r="D58" s="56"/>
      <c r="E58" s="57"/>
      <c r="F58" s="57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B58" s="18"/>
      <c r="AC58" s="18"/>
    </row>
    <row r="59" spans="1:29" ht="22.5" x14ac:dyDescent="0.45">
      <c r="A59" s="15"/>
      <c r="B59" s="15"/>
      <c r="C59" s="39"/>
      <c r="D59" s="56"/>
      <c r="E59" s="57"/>
      <c r="F59" s="57"/>
      <c r="G59" s="39"/>
      <c r="H59" s="39"/>
      <c r="I59" s="39"/>
      <c r="J59" s="39"/>
      <c r="K59" s="39"/>
      <c r="L59" s="39"/>
      <c r="M59" s="39"/>
      <c r="N59" s="39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B59" s="21"/>
      <c r="AC59" s="21"/>
    </row>
    <row r="60" spans="1:29" ht="22.5" x14ac:dyDescent="0.45">
      <c r="A60" s="15"/>
      <c r="B60" s="15"/>
      <c r="C60" s="39"/>
      <c r="D60" s="56"/>
      <c r="E60" s="57"/>
      <c r="F60" s="57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B60" s="18"/>
      <c r="AC60" s="18"/>
    </row>
    <row r="61" spans="1:29" ht="22.5" x14ac:dyDescent="0.45">
      <c r="A61" s="15"/>
      <c r="B61" s="15"/>
      <c r="C61" s="39"/>
      <c r="D61" s="56"/>
      <c r="E61" s="57"/>
      <c r="F61" s="57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B61" s="18"/>
      <c r="AC61" s="18"/>
    </row>
    <row r="62" spans="1:29" ht="22.5" x14ac:dyDescent="0.45">
      <c r="A62" s="15"/>
      <c r="B62" s="15"/>
      <c r="C62" s="39"/>
      <c r="D62" s="56"/>
      <c r="E62" s="57"/>
      <c r="F62" s="57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B62" s="18"/>
      <c r="AC62" s="18"/>
    </row>
    <row r="63" spans="1:29" ht="22.5" x14ac:dyDescent="0.45">
      <c r="A63" s="35"/>
      <c r="B63" s="35"/>
      <c r="C63" s="39"/>
      <c r="D63" s="56"/>
      <c r="E63" s="57"/>
      <c r="F63" s="57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B63" s="18"/>
      <c r="AC63" s="18"/>
    </row>
    <row r="64" spans="1:29" ht="22.5" x14ac:dyDescent="0.45">
      <c r="A64" s="15"/>
      <c r="B64" s="15"/>
      <c r="C64" s="39"/>
      <c r="D64" s="56"/>
      <c r="E64" s="57"/>
      <c r="F64" s="57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B64" s="18"/>
      <c r="AC64" s="18"/>
    </row>
    <row r="65" spans="1:29" ht="22.5" x14ac:dyDescent="0.45">
      <c r="A65" s="15"/>
      <c r="B65" s="15"/>
      <c r="C65" s="39"/>
      <c r="D65" s="56"/>
      <c r="E65" s="57"/>
      <c r="F65" s="57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B65" s="18"/>
      <c r="AC65" s="18"/>
    </row>
    <row r="66" spans="1:29" ht="22.5" x14ac:dyDescent="0.45">
      <c r="A66" s="15"/>
      <c r="B66" s="15"/>
      <c r="C66" s="39"/>
      <c r="D66" s="56"/>
      <c r="E66" s="57"/>
      <c r="F66" s="57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B66" s="18"/>
      <c r="AC66" s="18"/>
    </row>
    <row r="67" spans="1:29" ht="22.5" x14ac:dyDescent="0.45">
      <c r="A67" s="15"/>
      <c r="B67" s="15"/>
      <c r="C67" s="39"/>
      <c r="D67" s="56"/>
      <c r="E67" s="57"/>
      <c r="F67" s="57"/>
      <c r="G67" s="39"/>
      <c r="H67" s="39"/>
      <c r="I67" s="39"/>
      <c r="J67" s="39"/>
      <c r="K67" s="39"/>
      <c r="L67" s="39"/>
      <c r="M67" s="39"/>
      <c r="N67" s="39"/>
      <c r="O67" s="39"/>
      <c r="P67" s="39"/>
    </row>
    <row r="68" spans="1:29" ht="22.5" x14ac:dyDescent="0.45">
      <c r="A68" s="15"/>
      <c r="B68" s="15"/>
      <c r="C68" s="39"/>
      <c r="D68" s="56"/>
      <c r="E68" s="57"/>
      <c r="F68" s="57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B68" s="18"/>
      <c r="AC68" s="18"/>
    </row>
    <row r="69" spans="1:29" ht="22.5" x14ac:dyDescent="0.45">
      <c r="A69" s="15"/>
      <c r="B69" s="15"/>
      <c r="C69" s="39"/>
      <c r="D69" s="56"/>
      <c r="E69" s="57"/>
      <c r="F69" s="57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B69" s="18"/>
      <c r="AC69" s="18"/>
    </row>
    <row r="70" spans="1:29" ht="22.5" x14ac:dyDescent="0.45">
      <c r="A70" s="15"/>
      <c r="B70" s="15"/>
      <c r="C70" s="39"/>
      <c r="D70" s="56"/>
      <c r="E70" s="57"/>
      <c r="F70" s="57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B70" s="18"/>
      <c r="AC70" s="18"/>
    </row>
    <row r="71" spans="1:29" ht="22.5" x14ac:dyDescent="0.45">
      <c r="A71" s="15"/>
      <c r="B71" s="15"/>
      <c r="C71" s="39"/>
      <c r="D71" s="56"/>
      <c r="E71" s="57"/>
      <c r="F71" s="57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B71" s="18"/>
      <c r="AC71" s="18"/>
    </row>
    <row r="72" spans="1:29" ht="22.5" x14ac:dyDescent="0.45">
      <c r="A72" s="15"/>
      <c r="B72" s="15"/>
      <c r="C72" s="39"/>
      <c r="D72" s="56"/>
      <c r="E72" s="57"/>
      <c r="F72" s="57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B72" s="18"/>
      <c r="AC72" s="18"/>
    </row>
    <row r="73" spans="1:29" ht="22.5" x14ac:dyDescent="0.45">
      <c r="A73" s="15"/>
      <c r="B73" s="15"/>
      <c r="C73" s="39"/>
      <c r="D73" s="56"/>
      <c r="E73" s="57"/>
      <c r="F73" s="57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B73" s="18"/>
      <c r="AC73" s="18"/>
    </row>
    <row r="74" spans="1:29" ht="22.5" x14ac:dyDescent="0.45">
      <c r="A74" s="15"/>
      <c r="B74" s="15"/>
      <c r="C74" s="39"/>
      <c r="D74" s="56"/>
      <c r="E74" s="57"/>
      <c r="F74" s="57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B74" s="18"/>
      <c r="AC74" s="18"/>
    </row>
    <row r="75" spans="1:29" ht="22.5" x14ac:dyDescent="0.45">
      <c r="A75" s="15"/>
      <c r="B75" s="15"/>
      <c r="C75" s="39"/>
      <c r="D75" s="56"/>
      <c r="E75" s="57"/>
      <c r="F75" s="57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B75" s="18"/>
      <c r="AC75" s="18"/>
    </row>
    <row r="76" spans="1:29" ht="22.5" x14ac:dyDescent="0.45">
      <c r="A76" s="15"/>
      <c r="B76" s="15"/>
      <c r="C76" s="39"/>
      <c r="D76" s="56"/>
      <c r="E76" s="57"/>
      <c r="F76" s="57"/>
      <c r="G76" s="39"/>
      <c r="H76" s="39"/>
      <c r="I76" s="39"/>
      <c r="J76" s="39"/>
      <c r="K76" s="39"/>
      <c r="L76" s="39"/>
      <c r="M76" s="39"/>
      <c r="N76" s="437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B76" s="18"/>
      <c r="AC76" s="18"/>
    </row>
    <row r="77" spans="1:29" ht="22.5" x14ac:dyDescent="0.45">
      <c r="A77" s="15"/>
      <c r="B77" s="15"/>
      <c r="C77" s="39"/>
      <c r="D77" s="56"/>
      <c r="E77" s="57"/>
      <c r="F77" s="57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B77" s="18"/>
      <c r="AC77" s="18"/>
    </row>
    <row r="78" spans="1:29" ht="22.5" x14ac:dyDescent="0.45">
      <c r="A78" s="15"/>
      <c r="B78" s="15"/>
      <c r="C78" s="39"/>
      <c r="D78" s="56"/>
      <c r="E78" s="57"/>
      <c r="F78" s="57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B78" s="18"/>
      <c r="AC78" s="18"/>
    </row>
    <row r="79" spans="1:29" ht="22.5" x14ac:dyDescent="0.45">
      <c r="A79" s="15"/>
      <c r="B79" s="15"/>
      <c r="C79" s="39"/>
      <c r="D79" s="56"/>
      <c r="E79" s="57"/>
      <c r="F79" s="57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B79" s="18"/>
      <c r="AC79" s="18"/>
    </row>
    <row r="80" spans="1:29" ht="22.5" x14ac:dyDescent="0.45">
      <c r="A80" s="15"/>
      <c r="B80" s="15"/>
      <c r="C80" s="39"/>
      <c r="D80" s="56"/>
      <c r="E80" s="57"/>
      <c r="F80" s="57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B80" s="18"/>
      <c r="AC80" s="18"/>
    </row>
    <row r="81" spans="1:29" ht="22.5" x14ac:dyDescent="0.45">
      <c r="A81" s="15"/>
      <c r="B81" s="15"/>
      <c r="C81" s="39"/>
      <c r="D81" s="56"/>
      <c r="E81" s="57"/>
      <c r="F81" s="57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B81" s="18"/>
      <c r="AC81" s="18"/>
    </row>
    <row r="82" spans="1:29" ht="22.5" x14ac:dyDescent="0.45">
      <c r="A82" s="15"/>
      <c r="B82" s="15"/>
      <c r="C82" s="39"/>
      <c r="D82" s="56"/>
      <c r="E82" s="57"/>
      <c r="F82" s="57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B82" s="18"/>
      <c r="AC82" s="18"/>
    </row>
    <row r="83" spans="1:29" ht="22.5" x14ac:dyDescent="0.45">
      <c r="A83" s="15"/>
      <c r="B83" s="15"/>
      <c r="C83" s="39"/>
      <c r="D83" s="56"/>
      <c r="E83" s="57"/>
      <c r="F83" s="57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B83" s="18"/>
      <c r="AC83" s="18"/>
    </row>
    <row r="84" spans="1:29" ht="22.5" x14ac:dyDescent="0.45">
      <c r="A84" s="15"/>
      <c r="B84" s="15"/>
      <c r="C84" s="39"/>
      <c r="D84" s="56"/>
      <c r="E84" s="57"/>
      <c r="F84" s="57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B84" s="18"/>
      <c r="AC84" s="18"/>
    </row>
    <row r="85" spans="1:29" ht="22.5" x14ac:dyDescent="0.45">
      <c r="A85" s="15"/>
      <c r="B85" s="15"/>
      <c r="C85" s="39"/>
      <c r="D85" s="56"/>
      <c r="E85" s="57"/>
      <c r="F85" s="57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B85" s="18"/>
      <c r="AC85" s="18"/>
    </row>
    <row r="86" spans="1:29" ht="22.5" x14ac:dyDescent="0.45">
      <c r="A86" s="15"/>
      <c r="B86" s="15"/>
      <c r="C86" s="39"/>
      <c r="D86" s="56"/>
      <c r="E86" s="57"/>
      <c r="F86" s="57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B86" s="18"/>
      <c r="AC86" s="18"/>
    </row>
    <row r="87" spans="1:29" ht="22.5" x14ac:dyDescent="0.45">
      <c r="A87" s="15"/>
      <c r="B87" s="15"/>
      <c r="C87" s="39"/>
      <c r="D87" s="56"/>
      <c r="E87" s="57"/>
      <c r="F87" s="57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B87" s="18"/>
      <c r="AC87" s="18"/>
    </row>
    <row r="88" spans="1:29" ht="22.5" x14ac:dyDescent="0.45">
      <c r="A88" s="15"/>
      <c r="B88" s="15"/>
      <c r="C88" s="39"/>
      <c r="D88" s="56"/>
      <c r="E88" s="57"/>
      <c r="F88" s="57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B88" s="18"/>
      <c r="AC88" s="18"/>
    </row>
  </sheetData>
  <sheetProtection sheet="1" formatCells="0" insertColumns="0" insertRows="0" deleteColumns="0" deleteRows="0" selectLockedCells="1"/>
  <mergeCells count="13">
    <mergeCell ref="A2:B2"/>
    <mergeCell ref="AN33:AP33"/>
    <mergeCell ref="AX33:AZ33"/>
    <mergeCell ref="BC33:BE33"/>
    <mergeCell ref="O1:R1"/>
    <mergeCell ref="K1:N1"/>
    <mergeCell ref="S1:V1"/>
    <mergeCell ref="W1:Z1"/>
    <mergeCell ref="C1:F1"/>
    <mergeCell ref="G1:J1"/>
    <mergeCell ref="AS33:AU33"/>
    <mergeCell ref="AI18:AN18"/>
    <mergeCell ref="AD33:AF33"/>
  </mergeCells>
  <phoneticPr fontId="17" type="noConversion"/>
  <conditionalFormatting sqref="C15:F43 C88 E88:F88 C4:C14 E4:F14">
    <cfRule type="containsErrors" dxfId="1117" priority="14">
      <formula>ISERROR(C4)</formula>
    </cfRule>
  </conditionalFormatting>
  <conditionalFormatting sqref="C49:C88 E49:F88">
    <cfRule type="containsErrors" dxfId="1116" priority="13">
      <formula>ISERROR(C49)</formula>
    </cfRule>
  </conditionalFormatting>
  <conditionalFormatting sqref="D49:D88">
    <cfRule type="containsErrors" dxfId="1115" priority="12">
      <formula>ISERROR(D49)</formula>
    </cfRule>
  </conditionalFormatting>
  <conditionalFormatting sqref="G4:G43 I4:J43">
    <cfRule type="containsErrors" dxfId="1114" priority="8">
      <formula>ISERROR(G4)</formula>
    </cfRule>
  </conditionalFormatting>
  <conditionalFormatting sqref="K4:K43 M4:N43">
    <cfRule type="containsErrors" dxfId="1113" priority="7">
      <formula>ISERROR(K4)</formula>
    </cfRule>
  </conditionalFormatting>
  <conditionalFormatting sqref="O4:O43 Q4:Z43">
    <cfRule type="containsErrors" dxfId="1112" priority="6">
      <formula>ISERROR(O4)</formula>
    </cfRule>
  </conditionalFormatting>
  <conditionalFormatting sqref="D4:D14">
    <cfRule type="containsErrors" dxfId="1111" priority="5">
      <formula>ISERROR(D4)</formula>
    </cfRule>
  </conditionalFormatting>
  <conditionalFormatting sqref="H4:H14">
    <cfRule type="containsErrors" dxfId="1110" priority="4">
      <formula>ISERROR(H4)</formula>
    </cfRule>
  </conditionalFormatting>
  <conditionalFormatting sqref="L4:L14">
    <cfRule type="containsErrors" dxfId="1109" priority="3">
      <formula>ISERROR(L4)</formula>
    </cfRule>
  </conditionalFormatting>
  <conditionalFormatting sqref="P4:P14">
    <cfRule type="containsErrors" dxfId="1108" priority="2">
      <formula>ISERROR(P4)</formula>
    </cfRule>
  </conditionalFormatting>
  <conditionalFormatting sqref="AA4:AA43">
    <cfRule type="cellIs" dxfId="1107" priority="1" operator="greaterThan">
      <formula>2</formula>
    </cfRule>
  </conditionalFormatting>
  <pageMargins left="0.7" right="0.7" top="0.75" bottom="0.75" header="0.3" footer="0.3"/>
  <pageSetup paperSize="9" scale="42" orientation="landscape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88"/>
  <sheetViews>
    <sheetView zoomScale="75" zoomScaleNormal="75" workbookViewId="0">
      <pane xSplit="1" topLeftCell="B1" activePane="topRight" state="frozen"/>
      <selection activeCell="A2" sqref="A2"/>
      <selection pane="topRight" activeCell="B4" sqref="B4"/>
    </sheetView>
  </sheetViews>
  <sheetFormatPr baseColWidth="10" defaultRowHeight="18.75" x14ac:dyDescent="0.3"/>
  <cols>
    <col min="1" max="1" width="31.140625" style="1" customWidth="1"/>
    <col min="2" max="2" width="30.7109375" style="2" customWidth="1"/>
    <col min="3" max="4" width="14.7109375" style="36" customWidth="1"/>
    <col min="5" max="5" width="16.140625" style="36" hidden="1" customWidth="1"/>
    <col min="6" max="6" width="14.7109375" style="325" customWidth="1"/>
    <col min="7" max="8" width="14.7109375" style="36" customWidth="1"/>
    <col min="9" max="9" width="14.7109375" style="36" hidden="1" customWidth="1"/>
    <col min="10" max="10" width="14.7109375" style="325" customWidth="1"/>
    <col min="11" max="12" width="14.7109375" style="36" customWidth="1"/>
    <col min="13" max="13" width="14.7109375" style="36" hidden="1" customWidth="1"/>
    <col min="14" max="14" width="14.7109375" style="325" customWidth="1"/>
    <col min="15" max="16" width="14.7109375" style="36" customWidth="1"/>
    <col min="17" max="17" width="13.42578125" style="36" hidden="1" customWidth="1"/>
    <col min="18" max="19" width="14.7109375" style="325" customWidth="1"/>
    <col min="20" max="20" width="15.85546875" style="325" customWidth="1"/>
    <col min="21" max="21" width="7.42578125" style="325" hidden="1" customWidth="1"/>
    <col min="22" max="24" width="14.7109375" style="325" customWidth="1"/>
    <col min="25" max="25" width="15.7109375" style="325" hidden="1" customWidth="1"/>
    <col min="26" max="26" width="14.7109375" style="325" customWidth="1"/>
    <col min="27" max="28" width="14.7109375" style="2" customWidth="1"/>
    <col min="29" max="29" width="16.7109375" style="2" customWidth="1"/>
    <col min="30" max="31" width="11.42578125" style="2"/>
    <col min="32" max="32" width="9.140625" style="2" bestFit="1" customWidth="1"/>
    <col min="33" max="34" width="7.28515625" style="2" bestFit="1" customWidth="1"/>
    <col min="35" max="35" width="11.140625" style="2" bestFit="1" customWidth="1"/>
    <col min="36" max="36" width="9.5703125" style="2" customWidth="1"/>
    <col min="37" max="40" width="7.28515625" style="2" bestFit="1" customWidth="1"/>
    <col min="41" max="41" width="8.28515625" style="2" bestFit="1" customWidth="1"/>
    <col min="42" max="42" width="7.7109375" style="2" bestFit="1" customWidth="1"/>
    <col min="43" max="50" width="8.28515625" style="2" bestFit="1" customWidth="1"/>
    <col min="51" max="51" width="8.7109375" style="2" bestFit="1" customWidth="1"/>
    <col min="52" max="52" width="8.28515625" style="2" bestFit="1" customWidth="1"/>
    <col min="53" max="61" width="8.7109375" style="2" bestFit="1" customWidth="1"/>
    <col min="62" max="62" width="8.28515625" style="2" bestFit="1" customWidth="1"/>
    <col min="63" max="71" width="8.7109375" style="2" bestFit="1" customWidth="1"/>
  </cols>
  <sheetData>
    <row r="1" spans="1:71" ht="23.25" thickBot="1" x14ac:dyDescent="0.35">
      <c r="C1" s="613" t="s">
        <v>83</v>
      </c>
      <c r="D1" s="608"/>
      <c r="E1" s="608"/>
      <c r="F1" s="608"/>
      <c r="G1" s="613" t="s">
        <v>182</v>
      </c>
      <c r="H1" s="613"/>
      <c r="I1" s="613"/>
      <c r="J1" s="608"/>
      <c r="K1" s="613" t="s">
        <v>289</v>
      </c>
      <c r="L1" s="613"/>
      <c r="M1" s="613"/>
      <c r="N1" s="608"/>
      <c r="O1" s="613" t="s">
        <v>288</v>
      </c>
      <c r="P1" s="613"/>
      <c r="Q1" s="613"/>
      <c r="R1" s="608"/>
      <c r="S1" s="608" t="s">
        <v>294</v>
      </c>
      <c r="T1" s="608"/>
      <c r="U1" s="608"/>
      <c r="V1" s="608"/>
      <c r="W1" s="608"/>
      <c r="X1" s="608"/>
      <c r="Y1" s="608"/>
      <c r="Z1" s="608"/>
    </row>
    <row r="2" spans="1:71" ht="36.75" thickBot="1" x14ac:dyDescent="0.6">
      <c r="A2" s="609" t="s">
        <v>72</v>
      </c>
      <c r="B2" s="610"/>
      <c r="C2" s="55" t="s">
        <v>8</v>
      </c>
      <c r="D2" s="55">
        <f>E2</f>
        <v>18</v>
      </c>
      <c r="E2" s="40">
        <f>COUNT(D4:D43)</f>
        <v>18</v>
      </c>
      <c r="F2" s="329"/>
      <c r="G2" s="41"/>
      <c r="H2" s="37">
        <f>I2</f>
        <v>20</v>
      </c>
      <c r="I2" s="40">
        <f>COUNT(H5:H43)</f>
        <v>20</v>
      </c>
      <c r="J2" s="329"/>
      <c r="K2" s="41"/>
      <c r="L2" s="37">
        <f>M2</f>
        <v>15</v>
      </c>
      <c r="M2" s="40">
        <f>COUNT(L4:L43)</f>
        <v>15</v>
      </c>
      <c r="N2" s="329"/>
      <c r="O2" s="41"/>
      <c r="P2" s="37">
        <f>Q2</f>
        <v>13</v>
      </c>
      <c r="Q2" s="37">
        <f>COUNT(P4:P43)</f>
        <v>13</v>
      </c>
      <c r="R2" s="37"/>
      <c r="S2" s="37"/>
      <c r="T2" s="37">
        <f>U2</f>
        <v>16</v>
      </c>
      <c r="U2" s="37">
        <f>COUNT(T4:T43)</f>
        <v>16</v>
      </c>
      <c r="V2" s="37"/>
      <c r="W2" s="37"/>
      <c r="X2" s="37">
        <f>Y2</f>
        <v>0</v>
      </c>
      <c r="Y2" s="37">
        <f>COUNT(X4:X43)</f>
        <v>0</v>
      </c>
      <c r="Z2" s="37"/>
      <c r="AA2" s="616" t="s">
        <v>301</v>
      </c>
      <c r="AB2" s="611" t="s">
        <v>286</v>
      </c>
      <c r="AC2" s="535"/>
      <c r="AE2" s="9" t="s">
        <v>5</v>
      </c>
      <c r="AF2" s="10">
        <v>1</v>
      </c>
      <c r="AG2" s="10">
        <v>1</v>
      </c>
      <c r="AH2" s="10">
        <v>2</v>
      </c>
      <c r="AI2" s="10">
        <v>2</v>
      </c>
      <c r="AJ2" s="10">
        <v>3</v>
      </c>
      <c r="AK2" s="10">
        <v>3</v>
      </c>
      <c r="AL2" s="10">
        <v>4</v>
      </c>
      <c r="AM2" s="10">
        <v>4</v>
      </c>
      <c r="AN2" s="10">
        <v>4</v>
      </c>
      <c r="AO2" s="10">
        <v>5</v>
      </c>
      <c r="AP2" s="10">
        <v>5</v>
      </c>
      <c r="AQ2" s="10">
        <v>5</v>
      </c>
      <c r="AR2" s="10">
        <v>5</v>
      </c>
      <c r="AS2" s="10">
        <v>5</v>
      </c>
      <c r="AT2" s="10">
        <v>5</v>
      </c>
      <c r="AU2" s="10">
        <v>6</v>
      </c>
      <c r="AV2" s="10">
        <v>6</v>
      </c>
      <c r="AW2" s="10">
        <v>6</v>
      </c>
      <c r="AX2" s="10">
        <v>6</v>
      </c>
      <c r="AY2" s="10">
        <v>6</v>
      </c>
      <c r="AZ2" s="10">
        <v>7</v>
      </c>
      <c r="BA2" s="10">
        <v>7</v>
      </c>
      <c r="BB2" s="10">
        <v>7</v>
      </c>
      <c r="BC2" s="10">
        <v>7</v>
      </c>
      <c r="BD2" s="10">
        <v>7</v>
      </c>
      <c r="BE2" s="10">
        <v>8</v>
      </c>
      <c r="BF2" s="10">
        <v>8</v>
      </c>
      <c r="BG2" s="10">
        <v>8</v>
      </c>
      <c r="BH2" s="10">
        <v>8</v>
      </c>
      <c r="BI2" s="10">
        <v>8</v>
      </c>
    </row>
    <row r="3" spans="1:71" ht="23.25" thickBot="1" x14ac:dyDescent="0.5">
      <c r="A3" s="26" t="s">
        <v>0</v>
      </c>
      <c r="B3" s="27" t="s">
        <v>1</v>
      </c>
      <c r="C3" s="42" t="s">
        <v>3</v>
      </c>
      <c r="D3" s="58" t="s">
        <v>2</v>
      </c>
      <c r="E3" s="43" t="s">
        <v>4</v>
      </c>
      <c r="F3" s="330" t="s">
        <v>284</v>
      </c>
      <c r="G3" s="44" t="s">
        <v>80</v>
      </c>
      <c r="H3" s="38" t="s">
        <v>73</v>
      </c>
      <c r="I3" s="45" t="s">
        <v>74</v>
      </c>
      <c r="J3" s="333" t="s">
        <v>273</v>
      </c>
      <c r="K3" s="46" t="s">
        <v>81</v>
      </c>
      <c r="L3" s="47" t="s">
        <v>77</v>
      </c>
      <c r="M3" s="48" t="s">
        <v>75</v>
      </c>
      <c r="N3" s="334" t="s">
        <v>272</v>
      </c>
      <c r="O3" s="49" t="s">
        <v>82</v>
      </c>
      <c r="P3" s="50" t="s">
        <v>78</v>
      </c>
      <c r="Q3" s="51" t="s">
        <v>76</v>
      </c>
      <c r="R3" s="103" t="s">
        <v>285</v>
      </c>
      <c r="S3" s="357" t="s">
        <v>82</v>
      </c>
      <c r="T3" s="357" t="s">
        <v>78</v>
      </c>
      <c r="U3" s="357" t="s">
        <v>76</v>
      </c>
      <c r="V3" s="357" t="s">
        <v>285</v>
      </c>
      <c r="W3" s="357" t="s">
        <v>290</v>
      </c>
      <c r="X3" s="357" t="s">
        <v>291</v>
      </c>
      <c r="Y3" s="357" t="s">
        <v>4</v>
      </c>
      <c r="Z3" s="534" t="s">
        <v>292</v>
      </c>
      <c r="AA3" s="617"/>
      <c r="AB3" s="612"/>
      <c r="AC3" s="536"/>
      <c r="AF3" s="2" t="s">
        <v>9</v>
      </c>
      <c r="AG3" s="2" t="s">
        <v>10</v>
      </c>
      <c r="AH3" s="2" t="s">
        <v>11</v>
      </c>
      <c r="AI3" s="2" t="s">
        <v>12</v>
      </c>
      <c r="AJ3" s="2" t="s">
        <v>13</v>
      </c>
      <c r="AK3" s="2" t="s">
        <v>14</v>
      </c>
      <c r="AL3" s="2" t="s">
        <v>15</v>
      </c>
      <c r="AM3" s="2" t="s">
        <v>16</v>
      </c>
      <c r="AN3" s="2" t="s">
        <v>17</v>
      </c>
      <c r="AO3" s="2" t="s">
        <v>18</v>
      </c>
      <c r="AP3" s="2" t="s">
        <v>19</v>
      </c>
      <c r="AQ3" s="2" t="s">
        <v>20</v>
      </c>
      <c r="AR3" s="2" t="s">
        <v>21</v>
      </c>
      <c r="AS3" s="2" t="s">
        <v>22</v>
      </c>
      <c r="AT3" s="2" t="s">
        <v>23</v>
      </c>
      <c r="AU3" s="2" t="s">
        <v>24</v>
      </c>
      <c r="AV3" s="2" t="s">
        <v>25</v>
      </c>
      <c r="AW3" s="2" t="s">
        <v>26</v>
      </c>
      <c r="AX3" s="2" t="s">
        <v>27</v>
      </c>
      <c r="AY3" s="2" t="s">
        <v>28</v>
      </c>
      <c r="AZ3" s="2" t="s">
        <v>29</v>
      </c>
      <c r="BA3" s="2" t="s">
        <v>30</v>
      </c>
      <c r="BB3" s="2" t="s">
        <v>31</v>
      </c>
      <c r="BC3" s="2" t="s">
        <v>32</v>
      </c>
      <c r="BD3" s="2" t="s">
        <v>33</v>
      </c>
      <c r="BE3" s="2" t="s">
        <v>34</v>
      </c>
      <c r="BF3" s="2" t="s">
        <v>35</v>
      </c>
      <c r="BG3" s="2" t="s">
        <v>36</v>
      </c>
      <c r="BH3" s="2" t="s">
        <v>37</v>
      </c>
      <c r="BI3" s="2" t="s">
        <v>38</v>
      </c>
      <c r="BJ3" s="2" t="s">
        <v>42</v>
      </c>
      <c r="BK3" s="2" t="s">
        <v>43</v>
      </c>
      <c r="BL3" s="2" t="s">
        <v>44</v>
      </c>
      <c r="BM3" s="2" t="s">
        <v>45</v>
      </c>
      <c r="BN3" s="2" t="s">
        <v>46</v>
      </c>
      <c r="BO3" s="2" t="s">
        <v>47</v>
      </c>
      <c r="BP3" s="2" t="s">
        <v>48</v>
      </c>
      <c r="BQ3" s="2" t="s">
        <v>49</v>
      </c>
      <c r="BR3" s="2" t="s">
        <v>50</v>
      </c>
      <c r="BS3" s="2" t="s">
        <v>51</v>
      </c>
    </row>
    <row r="4" spans="1:71" ht="22.5" x14ac:dyDescent="0.45">
      <c r="A4" s="365" t="s">
        <v>106</v>
      </c>
      <c r="B4" s="366" t="s">
        <v>107</v>
      </c>
      <c r="C4" s="547">
        <f t="shared" ref="C4:C43" si="0">IF(ISBLANK(D4),"",_xlfn.RANK.EQ(D4,D$4:D$43))</f>
        <v>5</v>
      </c>
      <c r="D4" s="373">
        <v>66</v>
      </c>
      <c r="E4" s="343">
        <f t="shared" ref="E4:E43" si="1">IF(C4=1,AF$34,IF(C4=2,AF$35,IF(C4=3,AF$36,IF(C4=4,AF$37,IF(C4=5,AF$38,IF(C4=6,AF$39,IF(C4=7,AF$40,IF(C4=8,AF$41,IF(C4=9,AF$42,IF(C4=10,AF$43,"0"))))))))))</f>
        <v>14</v>
      </c>
      <c r="F4" s="332">
        <f t="shared" ref="F4:F43" si="2">IF(N(E4)=0," ",E4)</f>
        <v>14</v>
      </c>
      <c r="G4" s="70" t="str">
        <f t="shared" ref="G4" si="3">IF(ISBLANK(H4),"",_xlfn.RANK.EQ(H4,H$4:H$43))</f>
        <v/>
      </c>
      <c r="H4" s="376"/>
      <c r="I4" s="553" t="str">
        <f t="shared" ref="I4:I43" si="4">IF(G4=1,AK$34,IF(G4=2,AK$35,IF(G4=3,AK$36,IF(G4=4,AK$37,IF(G4=5,AK$38,IF(G4=6,AK$39,IF(G4=7,AK$40,IF(G4=8,AK$41,IF(G4=9,AK$42,IF(G4=10,AK$43,"0"))))))))))</f>
        <v>0</v>
      </c>
      <c r="J4" s="341" t="str">
        <f t="shared" ref="J4:J43" si="5">IF(N(I4)=0," ",I4)</f>
        <v xml:space="preserve"> </v>
      </c>
      <c r="K4" s="59" t="str">
        <f t="shared" ref="K4:K43" si="6">IF(ISBLANK(L4),"",_xlfn.RANK.EQ(L4,L$4:L$43))</f>
        <v/>
      </c>
      <c r="L4" s="556"/>
      <c r="M4" s="345" t="str">
        <f t="shared" ref="M4:M43" si="7">IF(K4=1,AP$34,IF(K4=2,AP$35,IF(K4=3,AP$36,IF(K4=4,AP$37,IF(K4=5,AP$38,IF(K4=6,AP$39,IF(K4=7,AP$40,IF(K4=8,AP$41,IF(K4=9,AP$42,IF(K4=10,AP$43,"0"))))))))))</f>
        <v>0</v>
      </c>
      <c r="N4" s="90" t="str">
        <f t="shared" ref="N4:N43" si="8">IF(N(M4)=0," ",M4)</f>
        <v xml:space="preserve"> </v>
      </c>
      <c r="O4" s="52" t="str">
        <f t="shared" ref="O4:O43" si="9">IF(ISBLANK(P4),"",_xlfn.RANK.EQ(P4,P$4:P$43))</f>
        <v/>
      </c>
      <c r="P4" s="105"/>
      <c r="Q4" s="347" t="str">
        <f>IF(O4=1,AU$34,IF(O4=2,AU$35,IF(O4=3,AU$36,IF(O4=4,AU$37,IF(O4=5,AU$38,IF(O4=6,AU$39,IF(O4=7,AU$40,IF(O4=8,AU$41,IF(O4=9,AU$42,IF(O4=10,AU$43,"0"))))))))))</f>
        <v>0</v>
      </c>
      <c r="R4" s="561" t="str">
        <f t="shared" ref="R4:R43" si="10">IF(N(Q4)=0," ",Q4)</f>
        <v xml:space="preserve"> </v>
      </c>
      <c r="S4" s="354" t="str">
        <f t="shared" ref="S4:S43" si="11">IF(ISBLANK(T4),"",_xlfn.RANK.EQ(T4,T$4:T$43))</f>
        <v/>
      </c>
      <c r="T4" s="388"/>
      <c r="U4" s="355" t="str">
        <f>IF(S4=1,AZ$34,IF(S4=2,AZ$35,IF(S4=3,AZ$36,IF(S4=4,AZ$37,IF(S4=5,AZ$38,IF(S4=6,AZ$39,IF(S4=7,AZ$40,IF(S4=8,AZ$41,IF(S4=9,AZ$42,IF(S4=10,AZ$43,"0"))))))))))</f>
        <v>0</v>
      </c>
      <c r="V4" s="356" t="str">
        <f t="shared" ref="V4:V43" si="12">IF(N(U4)=0," ",U4)</f>
        <v xml:space="preserve"> </v>
      </c>
      <c r="W4" s="358" t="str">
        <f t="shared" ref="W4:W43" si="13">IF(ISBLANK(X4),"",_xlfn.RANK.EQ(X4,X$4:X$43))</f>
        <v/>
      </c>
      <c r="X4" s="391"/>
      <c r="Y4" s="359" t="str">
        <f>IF(W4=1,BD$34,IF(W4=2,BD$35,IF(W4=3,BD$36,IF(W4=4,BD$37,IF(W4=5,BD$38,IF(W4=6,BD$39,IF(W4=7,BD$40,IF(W4=8,BD$41,IF(W4=9,BD$42,IF(W4=10,BD$43,"0"))))))))))</f>
        <v>0</v>
      </c>
      <c r="Z4" s="360" t="str">
        <f t="shared" ref="Z4:Z43" si="14">IF(N(Y4)=0," ",Y4)</f>
        <v xml:space="preserve"> </v>
      </c>
      <c r="AA4" s="529">
        <f>COUNT(E4,H4,L4,P4,T4,X4)</f>
        <v>1</v>
      </c>
      <c r="AB4" s="530">
        <f>ROUND(E4,0)+ROUND(I4,0)+ROUND(M4,0)+ROUND(Q4,0)+ROUND(U4,0)</f>
        <v>14</v>
      </c>
      <c r="AC4" s="537"/>
      <c r="AF4" s="11" t="s">
        <v>9</v>
      </c>
      <c r="AG4" s="11" t="s">
        <v>10</v>
      </c>
      <c r="AH4" s="11" t="s">
        <v>11</v>
      </c>
      <c r="AI4" s="11" t="s">
        <v>12</v>
      </c>
      <c r="AJ4" s="11" t="s">
        <v>13</v>
      </c>
      <c r="AK4" s="11" t="s">
        <v>14</v>
      </c>
      <c r="AL4" s="11" t="s">
        <v>15</v>
      </c>
      <c r="AM4" s="11" t="s">
        <v>16</v>
      </c>
      <c r="AN4" s="11" t="s">
        <v>17</v>
      </c>
      <c r="AO4" s="11" t="s">
        <v>18</v>
      </c>
      <c r="AP4" s="11" t="s">
        <v>19</v>
      </c>
      <c r="AQ4" s="11" t="s">
        <v>20</v>
      </c>
      <c r="AR4" s="11" t="s">
        <v>21</v>
      </c>
      <c r="AS4" s="11" t="s">
        <v>22</v>
      </c>
      <c r="AT4" s="11" t="s">
        <v>23</v>
      </c>
      <c r="AU4" s="11" t="s">
        <v>24</v>
      </c>
      <c r="AV4" s="11" t="s">
        <v>25</v>
      </c>
      <c r="AW4" s="11" t="s">
        <v>26</v>
      </c>
      <c r="AX4" s="11" t="s">
        <v>27</v>
      </c>
      <c r="AY4" s="11" t="s">
        <v>28</v>
      </c>
      <c r="AZ4" s="11" t="s">
        <v>29</v>
      </c>
      <c r="BA4" s="11" t="s">
        <v>30</v>
      </c>
      <c r="BB4" s="11" t="s">
        <v>31</v>
      </c>
      <c r="BC4" s="11" t="s">
        <v>32</v>
      </c>
      <c r="BD4" s="11" t="s">
        <v>33</v>
      </c>
      <c r="BE4" s="11" t="s">
        <v>34</v>
      </c>
      <c r="BF4" s="11" t="s">
        <v>35</v>
      </c>
      <c r="BG4" s="11" t="s">
        <v>36</v>
      </c>
      <c r="BH4" s="11" t="s">
        <v>37</v>
      </c>
      <c r="BI4" s="11" t="s">
        <v>38</v>
      </c>
      <c r="BJ4" s="11">
        <v>31</v>
      </c>
      <c r="BK4" s="11">
        <v>32</v>
      </c>
      <c r="BL4" s="11">
        <v>33</v>
      </c>
      <c r="BM4" s="11">
        <v>34</v>
      </c>
      <c r="BN4" s="11">
        <v>35</v>
      </c>
      <c r="BO4" s="11">
        <v>36</v>
      </c>
      <c r="BP4" s="11">
        <v>37</v>
      </c>
      <c r="BQ4" s="11">
        <v>38</v>
      </c>
      <c r="BR4" s="11">
        <v>39</v>
      </c>
      <c r="BS4" s="11">
        <v>40</v>
      </c>
    </row>
    <row r="5" spans="1:71" ht="22.5" x14ac:dyDescent="0.45">
      <c r="A5" s="367" t="s">
        <v>108</v>
      </c>
      <c r="B5" s="366" t="s">
        <v>109</v>
      </c>
      <c r="C5" s="547">
        <f t="shared" si="0"/>
        <v>13</v>
      </c>
      <c r="D5" s="373">
        <v>60</v>
      </c>
      <c r="E5" s="343" t="str">
        <f t="shared" si="1"/>
        <v>0</v>
      </c>
      <c r="F5" s="332" t="str">
        <f t="shared" si="2"/>
        <v xml:space="preserve"> </v>
      </c>
      <c r="G5" s="70">
        <f t="shared" ref="G5:G43" si="15">IF(ISBLANK(H5),"",_xlfn.RANK.EQ(H5,H$4:H$43))</f>
        <v>9</v>
      </c>
      <c r="H5" s="375">
        <v>60</v>
      </c>
      <c r="I5" s="344" t="str">
        <f t="shared" si="4"/>
        <v>0,00</v>
      </c>
      <c r="J5" s="341" t="str">
        <f t="shared" si="5"/>
        <v xml:space="preserve"> </v>
      </c>
      <c r="K5" s="59" t="str">
        <f t="shared" si="6"/>
        <v/>
      </c>
      <c r="L5" s="380"/>
      <c r="M5" s="345" t="str">
        <f t="shared" si="7"/>
        <v>0</v>
      </c>
      <c r="N5" s="90" t="str">
        <f t="shared" si="8"/>
        <v xml:space="preserve"> </v>
      </c>
      <c r="O5" s="52" t="str">
        <f t="shared" si="9"/>
        <v/>
      </c>
      <c r="P5" s="105"/>
      <c r="Q5" s="347" t="str">
        <f t="shared" ref="Q5:Q43" si="16">IF(O5=1,AU$34,IF(O5=2,AU$35,IF(O5=3,AU$36,IF(O5=4,AU$37,IF(O5=5,AU$38,IF(O5=6,AU$39,IF(O5=7,AU$40,IF(O5=8,AU$41,IF(O5=9,AU$42,IF(O5=10,AU$43,"0"))))))))))</f>
        <v>0</v>
      </c>
      <c r="R5" s="562" t="str">
        <f t="shared" si="10"/>
        <v xml:space="preserve"> </v>
      </c>
      <c r="S5" s="348">
        <f t="shared" si="11"/>
        <v>5</v>
      </c>
      <c r="T5" s="389">
        <v>65</v>
      </c>
      <c r="U5" s="349">
        <f t="shared" ref="U5:U43" si="17">IF(S5=1,AZ$34,IF(S5=2,AZ$35,IF(S5=3,AZ$36,IF(S5=4,AZ$37,IF(S5=5,AZ$38,IF(S5=6,AZ$39,IF(S5=7,AZ$40,IF(S5=8,AZ$41,IF(S5=9,AZ$42,IF(S5=10,AZ$43,"0"))))))))))</f>
        <v>11</v>
      </c>
      <c r="V5" s="350">
        <f t="shared" si="12"/>
        <v>11</v>
      </c>
      <c r="W5" s="358" t="str">
        <f t="shared" si="13"/>
        <v/>
      </c>
      <c r="X5" s="391"/>
      <c r="Y5" s="359" t="str">
        <f t="shared" ref="Y5:Y43" si="18">IF(W5=1,BD$34,IF(W5=2,BD$35,IF(W5=3,BD$36,IF(W5=4,BD$37,IF(W5=5,BD$38,IF(W5=6,BD$39,IF(W5=7,BD$40,IF(W5=8,BD$41,IF(W5=9,BD$42,IF(W5=10,BD$43,"0"))))))))))</f>
        <v>0</v>
      </c>
      <c r="Z5" s="360" t="str">
        <f t="shared" si="14"/>
        <v xml:space="preserve"> </v>
      </c>
      <c r="AA5" s="531">
        <f t="shared" ref="AA5:AA43" si="19">COUNT(E5,H5,L5,P5,T5,X5)</f>
        <v>2</v>
      </c>
      <c r="AB5" s="586">
        <f t="shared" ref="AB5:AB43" si="20">ROUND(E5,0)+ROUND(I5,0)+ROUND(M5,0)+ROUND(Q5,0)+ROUND(U5,0)</f>
        <v>11</v>
      </c>
      <c r="AC5" s="538"/>
      <c r="AE5" s="9">
        <v>1</v>
      </c>
      <c r="AF5" s="2">
        <v>1</v>
      </c>
      <c r="AG5" s="2">
        <v>3</v>
      </c>
      <c r="AH5" s="2">
        <v>5</v>
      </c>
      <c r="AI5" s="2">
        <v>7</v>
      </c>
      <c r="AJ5" s="2">
        <f t="shared" ref="AJ5:BS5" si="21">SUM(5+AJ4-1)</f>
        <v>9</v>
      </c>
      <c r="AK5" s="2">
        <f t="shared" si="21"/>
        <v>10</v>
      </c>
      <c r="AL5" s="2">
        <f t="shared" si="21"/>
        <v>11</v>
      </c>
      <c r="AM5" s="2">
        <f t="shared" si="21"/>
        <v>12</v>
      </c>
      <c r="AN5" s="2">
        <f t="shared" si="21"/>
        <v>13</v>
      </c>
      <c r="AO5" s="2">
        <f t="shared" si="21"/>
        <v>14</v>
      </c>
      <c r="AP5" s="2">
        <f t="shared" si="21"/>
        <v>15</v>
      </c>
      <c r="AQ5" s="2">
        <f t="shared" si="21"/>
        <v>16</v>
      </c>
      <c r="AR5" s="2">
        <f t="shared" si="21"/>
        <v>17</v>
      </c>
      <c r="AS5" s="2">
        <f t="shared" si="21"/>
        <v>18</v>
      </c>
      <c r="AT5" s="2">
        <f t="shared" si="21"/>
        <v>19</v>
      </c>
      <c r="AU5" s="2">
        <f t="shared" si="21"/>
        <v>20</v>
      </c>
      <c r="AV5" s="2">
        <f t="shared" si="21"/>
        <v>21</v>
      </c>
      <c r="AW5" s="2">
        <f t="shared" si="21"/>
        <v>22</v>
      </c>
      <c r="AX5" s="2">
        <f t="shared" si="21"/>
        <v>23</v>
      </c>
      <c r="AY5" s="2">
        <f t="shared" si="21"/>
        <v>24</v>
      </c>
      <c r="AZ5" s="2">
        <f t="shared" si="21"/>
        <v>25</v>
      </c>
      <c r="BA5" s="2">
        <f t="shared" si="21"/>
        <v>26</v>
      </c>
      <c r="BB5" s="2">
        <f t="shared" si="21"/>
        <v>27</v>
      </c>
      <c r="BC5" s="2">
        <f t="shared" si="21"/>
        <v>28</v>
      </c>
      <c r="BD5" s="2">
        <f t="shared" si="21"/>
        <v>29</v>
      </c>
      <c r="BE5" s="2">
        <f t="shared" si="21"/>
        <v>30</v>
      </c>
      <c r="BF5" s="2">
        <f t="shared" si="21"/>
        <v>31</v>
      </c>
      <c r="BG5" s="2">
        <f t="shared" si="21"/>
        <v>32</v>
      </c>
      <c r="BH5" s="2">
        <f t="shared" si="21"/>
        <v>33</v>
      </c>
      <c r="BI5" s="2">
        <f t="shared" si="21"/>
        <v>34</v>
      </c>
      <c r="BJ5" s="2">
        <f t="shared" si="21"/>
        <v>35</v>
      </c>
      <c r="BK5" s="2">
        <f t="shared" si="21"/>
        <v>36</v>
      </c>
      <c r="BL5" s="2">
        <f t="shared" si="21"/>
        <v>37</v>
      </c>
      <c r="BM5" s="2">
        <f t="shared" si="21"/>
        <v>38</v>
      </c>
      <c r="BN5" s="2">
        <f t="shared" si="21"/>
        <v>39</v>
      </c>
      <c r="BO5" s="2">
        <f t="shared" si="21"/>
        <v>40</v>
      </c>
      <c r="BP5" s="2">
        <f t="shared" si="21"/>
        <v>41</v>
      </c>
      <c r="BQ5" s="2">
        <f t="shared" si="21"/>
        <v>42</v>
      </c>
      <c r="BR5" s="2">
        <f t="shared" si="21"/>
        <v>43</v>
      </c>
      <c r="BS5" s="2">
        <f t="shared" si="21"/>
        <v>44</v>
      </c>
    </row>
    <row r="6" spans="1:71" ht="22.5" x14ac:dyDescent="0.45">
      <c r="A6" s="366" t="s">
        <v>110</v>
      </c>
      <c r="B6" s="368" t="s">
        <v>111</v>
      </c>
      <c r="C6" s="547">
        <f t="shared" si="0"/>
        <v>11</v>
      </c>
      <c r="D6" s="373">
        <v>63</v>
      </c>
      <c r="E6" s="343" t="str">
        <f t="shared" si="1"/>
        <v>0</v>
      </c>
      <c r="F6" s="332" t="str">
        <f t="shared" si="2"/>
        <v xml:space="preserve"> </v>
      </c>
      <c r="G6" s="70" t="str">
        <f t="shared" si="15"/>
        <v/>
      </c>
      <c r="H6" s="375"/>
      <c r="I6" s="344" t="str">
        <f t="shared" si="4"/>
        <v>0</v>
      </c>
      <c r="J6" s="341" t="str">
        <f t="shared" si="5"/>
        <v xml:space="preserve"> </v>
      </c>
      <c r="K6" s="59">
        <f t="shared" si="6"/>
        <v>13</v>
      </c>
      <c r="L6" s="380">
        <v>60</v>
      </c>
      <c r="M6" s="345" t="str">
        <f t="shared" si="7"/>
        <v>0</v>
      </c>
      <c r="N6" s="90" t="str">
        <f t="shared" si="8"/>
        <v xml:space="preserve"> </v>
      </c>
      <c r="O6" s="52">
        <f t="shared" si="9"/>
        <v>10</v>
      </c>
      <c r="P6" s="105">
        <v>60</v>
      </c>
      <c r="Q6" s="347">
        <f t="shared" si="16"/>
        <v>0</v>
      </c>
      <c r="R6" s="562" t="str">
        <f t="shared" si="10"/>
        <v xml:space="preserve"> </v>
      </c>
      <c r="S6" s="348" t="str">
        <f t="shared" si="11"/>
        <v/>
      </c>
      <c r="T6" s="389"/>
      <c r="U6" s="349" t="str">
        <f t="shared" si="17"/>
        <v>0</v>
      </c>
      <c r="V6" s="350" t="str">
        <f t="shared" si="12"/>
        <v xml:space="preserve"> </v>
      </c>
      <c r="W6" s="358" t="str">
        <f t="shared" si="13"/>
        <v/>
      </c>
      <c r="X6" s="391"/>
      <c r="Y6" s="359" t="str">
        <f t="shared" si="18"/>
        <v>0</v>
      </c>
      <c r="Z6" s="360" t="str">
        <f t="shared" si="14"/>
        <v xml:space="preserve"> </v>
      </c>
      <c r="AA6" s="531">
        <f t="shared" si="19"/>
        <v>2</v>
      </c>
      <c r="AB6" s="586">
        <f t="shared" si="20"/>
        <v>0</v>
      </c>
      <c r="AC6" s="538"/>
      <c r="AE6" s="2">
        <v>2</v>
      </c>
      <c r="AH6" s="2">
        <f t="shared" ref="AH6" si="22">SUM(AH5-2)</f>
        <v>3</v>
      </c>
      <c r="AI6" s="2">
        <f>SUM(AI5-2)</f>
        <v>5</v>
      </c>
      <c r="AJ6" s="2">
        <f>SUM(AJ5-2)</f>
        <v>7</v>
      </c>
      <c r="AK6" s="2">
        <f t="shared" ref="AK6:BH6" si="23">SUM(AK5-2)</f>
        <v>8</v>
      </c>
      <c r="AL6" s="2">
        <f t="shared" si="23"/>
        <v>9</v>
      </c>
      <c r="AM6" s="2">
        <f t="shared" si="23"/>
        <v>10</v>
      </c>
      <c r="AN6" s="2">
        <f t="shared" si="23"/>
        <v>11</v>
      </c>
      <c r="AO6" s="2">
        <f t="shared" si="23"/>
        <v>12</v>
      </c>
      <c r="AP6" s="2">
        <f t="shared" si="23"/>
        <v>13</v>
      </c>
      <c r="AQ6" s="2">
        <f t="shared" si="23"/>
        <v>14</v>
      </c>
      <c r="AR6" s="2">
        <f t="shared" si="23"/>
        <v>15</v>
      </c>
      <c r="AS6" s="2">
        <f t="shared" si="23"/>
        <v>16</v>
      </c>
      <c r="AT6" s="2">
        <f t="shared" si="23"/>
        <v>17</v>
      </c>
      <c r="AU6" s="2">
        <f t="shared" si="23"/>
        <v>18</v>
      </c>
      <c r="AV6" s="2">
        <f t="shared" si="23"/>
        <v>19</v>
      </c>
      <c r="AW6" s="2">
        <f t="shared" si="23"/>
        <v>20</v>
      </c>
      <c r="AX6" s="2">
        <f t="shared" si="23"/>
        <v>21</v>
      </c>
      <c r="AY6" s="2">
        <f t="shared" si="23"/>
        <v>22</v>
      </c>
      <c r="AZ6" s="2">
        <f t="shared" si="23"/>
        <v>23</v>
      </c>
      <c r="BA6" s="2">
        <f t="shared" si="23"/>
        <v>24</v>
      </c>
      <c r="BB6" s="2">
        <f t="shared" si="23"/>
        <v>25</v>
      </c>
      <c r="BC6" s="2">
        <f t="shared" si="23"/>
        <v>26</v>
      </c>
      <c r="BD6" s="2">
        <f t="shared" si="23"/>
        <v>27</v>
      </c>
      <c r="BE6" s="2">
        <f t="shared" si="23"/>
        <v>28</v>
      </c>
      <c r="BF6" s="2">
        <f t="shared" si="23"/>
        <v>29</v>
      </c>
      <c r="BG6" s="2">
        <f t="shared" si="23"/>
        <v>30</v>
      </c>
      <c r="BH6" s="2">
        <f t="shared" si="23"/>
        <v>31</v>
      </c>
      <c r="BI6" s="2">
        <f>SUM(BI5-2)</f>
        <v>32</v>
      </c>
      <c r="BJ6" s="2">
        <f t="shared" ref="BJ6:BS6" si="24">SUM(BJ5-2)</f>
        <v>33</v>
      </c>
      <c r="BK6" s="2">
        <f t="shared" si="24"/>
        <v>34</v>
      </c>
      <c r="BL6" s="2">
        <f t="shared" si="24"/>
        <v>35</v>
      </c>
      <c r="BM6" s="2">
        <f t="shared" si="24"/>
        <v>36</v>
      </c>
      <c r="BN6" s="2">
        <f t="shared" si="24"/>
        <v>37</v>
      </c>
      <c r="BO6" s="2">
        <f t="shared" si="24"/>
        <v>38</v>
      </c>
      <c r="BP6" s="2">
        <f t="shared" si="24"/>
        <v>39</v>
      </c>
      <c r="BQ6" s="2">
        <f t="shared" si="24"/>
        <v>40</v>
      </c>
      <c r="BR6" s="2">
        <f t="shared" si="24"/>
        <v>41</v>
      </c>
      <c r="BS6" s="2">
        <f t="shared" si="24"/>
        <v>42</v>
      </c>
    </row>
    <row r="7" spans="1:71" ht="22.5" x14ac:dyDescent="0.45">
      <c r="A7" s="366" t="s">
        <v>287</v>
      </c>
      <c r="B7" s="369" t="s">
        <v>141</v>
      </c>
      <c r="C7" s="547">
        <f t="shared" si="0"/>
        <v>1</v>
      </c>
      <c r="D7" s="373">
        <v>71</v>
      </c>
      <c r="E7" s="343">
        <f t="shared" si="1"/>
        <v>22</v>
      </c>
      <c r="F7" s="332">
        <f t="shared" si="2"/>
        <v>22</v>
      </c>
      <c r="G7" s="70">
        <f t="shared" si="15"/>
        <v>20</v>
      </c>
      <c r="H7" s="376">
        <v>0</v>
      </c>
      <c r="I7" s="344" t="str">
        <f t="shared" si="4"/>
        <v>0</v>
      </c>
      <c r="J7" s="341" t="str">
        <f t="shared" si="5"/>
        <v xml:space="preserve"> </v>
      </c>
      <c r="K7" s="59">
        <f t="shared" si="6"/>
        <v>9</v>
      </c>
      <c r="L7" s="380">
        <v>64.5</v>
      </c>
      <c r="M7" s="345">
        <f t="shared" si="7"/>
        <v>0</v>
      </c>
      <c r="N7" s="90" t="str">
        <f t="shared" si="8"/>
        <v xml:space="preserve"> </v>
      </c>
      <c r="O7" s="52">
        <f t="shared" si="9"/>
        <v>1</v>
      </c>
      <c r="P7" s="105">
        <v>71</v>
      </c>
      <c r="Q7" s="347">
        <f t="shared" si="16"/>
        <v>16</v>
      </c>
      <c r="R7" s="562">
        <f t="shared" si="10"/>
        <v>16</v>
      </c>
      <c r="S7" s="348">
        <f t="shared" si="11"/>
        <v>7</v>
      </c>
      <c r="T7" s="389">
        <v>64</v>
      </c>
      <c r="U7" s="349">
        <f t="shared" si="17"/>
        <v>0</v>
      </c>
      <c r="V7" s="350" t="str">
        <f t="shared" si="12"/>
        <v xml:space="preserve"> </v>
      </c>
      <c r="W7" s="358" t="str">
        <f t="shared" si="13"/>
        <v/>
      </c>
      <c r="X7" s="391"/>
      <c r="Y7" s="359" t="str">
        <f t="shared" si="18"/>
        <v>0</v>
      </c>
      <c r="Z7" s="360" t="str">
        <f t="shared" si="14"/>
        <v xml:space="preserve"> </v>
      </c>
      <c r="AA7" s="531">
        <f t="shared" si="19"/>
        <v>5</v>
      </c>
      <c r="AB7" s="586">
        <f t="shared" si="20"/>
        <v>38</v>
      </c>
      <c r="AC7" s="538"/>
      <c r="AE7" s="9">
        <v>3</v>
      </c>
      <c r="AJ7" s="2">
        <f t="shared" ref="AJ7:BS14" si="25">SUM(AJ6-2)</f>
        <v>5</v>
      </c>
      <c r="AK7" s="2">
        <f t="shared" si="25"/>
        <v>6</v>
      </c>
      <c r="AL7" s="2">
        <f t="shared" si="25"/>
        <v>7</v>
      </c>
      <c r="AM7" s="2">
        <f t="shared" si="25"/>
        <v>8</v>
      </c>
      <c r="AN7" s="2">
        <f t="shared" si="25"/>
        <v>9</v>
      </c>
      <c r="AO7" s="2">
        <f t="shared" si="25"/>
        <v>10</v>
      </c>
      <c r="AP7" s="2">
        <f t="shared" si="25"/>
        <v>11</v>
      </c>
      <c r="AQ7" s="2">
        <f t="shared" si="25"/>
        <v>12</v>
      </c>
      <c r="AR7" s="2">
        <f t="shared" si="25"/>
        <v>13</v>
      </c>
      <c r="AS7" s="2">
        <f t="shared" si="25"/>
        <v>14</v>
      </c>
      <c r="AT7" s="2">
        <f t="shared" si="25"/>
        <v>15</v>
      </c>
      <c r="AU7" s="2">
        <f t="shared" si="25"/>
        <v>16</v>
      </c>
      <c r="AV7" s="2">
        <f t="shared" si="25"/>
        <v>17</v>
      </c>
      <c r="AW7" s="2">
        <f t="shared" si="25"/>
        <v>18</v>
      </c>
      <c r="AX7" s="2">
        <f t="shared" si="25"/>
        <v>19</v>
      </c>
      <c r="AY7" s="2">
        <f t="shared" si="25"/>
        <v>20</v>
      </c>
      <c r="AZ7" s="2">
        <f t="shared" si="25"/>
        <v>21</v>
      </c>
      <c r="BA7" s="2">
        <f t="shared" si="25"/>
        <v>22</v>
      </c>
      <c r="BB7" s="2">
        <f t="shared" si="25"/>
        <v>23</v>
      </c>
      <c r="BC7" s="2">
        <f t="shared" si="25"/>
        <v>24</v>
      </c>
      <c r="BD7" s="2">
        <f t="shared" si="25"/>
        <v>25</v>
      </c>
      <c r="BE7" s="2">
        <f t="shared" si="25"/>
        <v>26</v>
      </c>
      <c r="BF7" s="2">
        <f t="shared" si="25"/>
        <v>27</v>
      </c>
      <c r="BG7" s="2">
        <f t="shared" si="25"/>
        <v>28</v>
      </c>
      <c r="BH7" s="2">
        <f t="shared" si="25"/>
        <v>29</v>
      </c>
      <c r="BI7" s="2">
        <f t="shared" si="25"/>
        <v>30</v>
      </c>
      <c r="BJ7" s="2">
        <f t="shared" si="25"/>
        <v>31</v>
      </c>
      <c r="BK7" s="2">
        <f t="shared" si="25"/>
        <v>32</v>
      </c>
      <c r="BL7" s="2">
        <f t="shared" si="25"/>
        <v>33</v>
      </c>
      <c r="BM7" s="2">
        <f t="shared" si="25"/>
        <v>34</v>
      </c>
      <c r="BN7" s="2">
        <f t="shared" si="25"/>
        <v>35</v>
      </c>
      <c r="BO7" s="2">
        <f t="shared" si="25"/>
        <v>36</v>
      </c>
      <c r="BP7" s="2">
        <f t="shared" si="25"/>
        <v>37</v>
      </c>
      <c r="BQ7" s="2">
        <f t="shared" si="25"/>
        <v>38</v>
      </c>
      <c r="BR7" s="2">
        <f t="shared" si="25"/>
        <v>39</v>
      </c>
      <c r="BS7" s="2">
        <f t="shared" si="25"/>
        <v>40</v>
      </c>
    </row>
    <row r="8" spans="1:71" ht="22.5" x14ac:dyDescent="0.45">
      <c r="A8" s="367" t="s">
        <v>112</v>
      </c>
      <c r="B8" s="367" t="s">
        <v>113</v>
      </c>
      <c r="C8" s="547">
        <f t="shared" si="0"/>
        <v>6</v>
      </c>
      <c r="D8" s="373">
        <v>65</v>
      </c>
      <c r="E8" s="343">
        <f t="shared" si="1"/>
        <v>3</v>
      </c>
      <c r="F8" s="332">
        <f t="shared" si="2"/>
        <v>3</v>
      </c>
      <c r="G8" s="70">
        <f t="shared" si="15"/>
        <v>9</v>
      </c>
      <c r="H8" s="376">
        <v>60</v>
      </c>
      <c r="I8" s="344" t="str">
        <f t="shared" si="4"/>
        <v>0,00</v>
      </c>
      <c r="J8" s="341" t="str">
        <f t="shared" si="5"/>
        <v xml:space="preserve"> </v>
      </c>
      <c r="K8" s="59">
        <f t="shared" si="6"/>
        <v>15</v>
      </c>
      <c r="L8" s="380">
        <v>0</v>
      </c>
      <c r="M8" s="345" t="str">
        <f t="shared" si="7"/>
        <v>0</v>
      </c>
      <c r="N8" s="90" t="str">
        <f t="shared" si="8"/>
        <v xml:space="preserve"> </v>
      </c>
      <c r="O8" s="52">
        <f t="shared" si="9"/>
        <v>10</v>
      </c>
      <c r="P8" s="105">
        <v>60</v>
      </c>
      <c r="Q8" s="347">
        <f t="shared" si="16"/>
        <v>0</v>
      </c>
      <c r="R8" s="562" t="str">
        <f t="shared" si="10"/>
        <v xml:space="preserve"> </v>
      </c>
      <c r="S8" s="348">
        <f t="shared" si="11"/>
        <v>12</v>
      </c>
      <c r="T8" s="389">
        <v>60</v>
      </c>
      <c r="U8" s="349" t="str">
        <f t="shared" si="17"/>
        <v>0</v>
      </c>
      <c r="V8" s="350" t="str">
        <f t="shared" si="12"/>
        <v xml:space="preserve"> </v>
      </c>
      <c r="W8" s="358" t="str">
        <f t="shared" si="13"/>
        <v/>
      </c>
      <c r="X8" s="391"/>
      <c r="Y8" s="359" t="str">
        <f t="shared" si="18"/>
        <v>0</v>
      </c>
      <c r="Z8" s="360" t="str">
        <f t="shared" si="14"/>
        <v xml:space="preserve"> </v>
      </c>
      <c r="AA8" s="531">
        <f t="shared" si="19"/>
        <v>5</v>
      </c>
      <c r="AB8" s="586">
        <f t="shared" si="20"/>
        <v>3</v>
      </c>
      <c r="AC8" s="538"/>
      <c r="AE8" s="2">
        <v>4</v>
      </c>
      <c r="AL8" s="2">
        <f t="shared" si="25"/>
        <v>5</v>
      </c>
      <c r="AM8" s="2">
        <f t="shared" si="25"/>
        <v>6</v>
      </c>
      <c r="AN8" s="2">
        <f t="shared" si="25"/>
        <v>7</v>
      </c>
      <c r="AO8" s="2">
        <f t="shared" si="25"/>
        <v>8</v>
      </c>
      <c r="AP8" s="2">
        <f t="shared" si="25"/>
        <v>9</v>
      </c>
      <c r="AQ8" s="2">
        <f t="shared" si="25"/>
        <v>10</v>
      </c>
      <c r="AR8" s="2">
        <f t="shared" si="25"/>
        <v>11</v>
      </c>
      <c r="AS8" s="2">
        <f t="shared" si="25"/>
        <v>12</v>
      </c>
      <c r="AT8" s="2">
        <f t="shared" si="25"/>
        <v>13</v>
      </c>
      <c r="AU8" s="2">
        <f t="shared" si="25"/>
        <v>14</v>
      </c>
      <c r="AV8" s="2">
        <f t="shared" si="25"/>
        <v>15</v>
      </c>
      <c r="AW8" s="2">
        <f t="shared" si="25"/>
        <v>16</v>
      </c>
      <c r="AX8" s="2">
        <f t="shared" si="25"/>
        <v>17</v>
      </c>
      <c r="AY8" s="2">
        <f t="shared" si="25"/>
        <v>18</v>
      </c>
      <c r="AZ8" s="2">
        <f t="shared" si="25"/>
        <v>19</v>
      </c>
      <c r="BA8" s="2">
        <f t="shared" si="25"/>
        <v>20</v>
      </c>
      <c r="BB8" s="2">
        <f t="shared" si="25"/>
        <v>21</v>
      </c>
      <c r="BC8" s="2">
        <f t="shared" si="25"/>
        <v>22</v>
      </c>
      <c r="BD8" s="2">
        <f t="shared" si="25"/>
        <v>23</v>
      </c>
      <c r="BE8" s="2">
        <f t="shared" si="25"/>
        <v>24</v>
      </c>
      <c r="BF8" s="2">
        <f t="shared" si="25"/>
        <v>25</v>
      </c>
      <c r="BG8" s="2">
        <f t="shared" si="25"/>
        <v>26</v>
      </c>
      <c r="BH8" s="2">
        <f t="shared" si="25"/>
        <v>27</v>
      </c>
      <c r="BI8" s="2">
        <f t="shared" si="25"/>
        <v>28</v>
      </c>
      <c r="BJ8" s="2">
        <f t="shared" si="25"/>
        <v>29</v>
      </c>
      <c r="BK8" s="2">
        <f t="shared" si="25"/>
        <v>30</v>
      </c>
      <c r="BL8" s="2">
        <f t="shared" si="25"/>
        <v>31</v>
      </c>
      <c r="BM8" s="2">
        <f t="shared" si="25"/>
        <v>32</v>
      </c>
      <c r="BN8" s="2">
        <f t="shared" si="25"/>
        <v>33</v>
      </c>
      <c r="BO8" s="2">
        <f t="shared" si="25"/>
        <v>34</v>
      </c>
      <c r="BP8" s="2">
        <f t="shared" si="25"/>
        <v>35</v>
      </c>
      <c r="BQ8" s="2">
        <f t="shared" si="25"/>
        <v>36</v>
      </c>
      <c r="BR8" s="2">
        <f t="shared" si="25"/>
        <v>37</v>
      </c>
      <c r="BS8" s="2">
        <f t="shared" si="25"/>
        <v>38</v>
      </c>
    </row>
    <row r="9" spans="1:71" ht="22.5" x14ac:dyDescent="0.45">
      <c r="A9" s="367" t="s">
        <v>114</v>
      </c>
      <c r="B9" s="367" t="s">
        <v>115</v>
      </c>
      <c r="C9" s="547">
        <f t="shared" si="0"/>
        <v>13</v>
      </c>
      <c r="D9" s="373">
        <v>60</v>
      </c>
      <c r="E9" s="343" t="str">
        <f t="shared" si="1"/>
        <v>0</v>
      </c>
      <c r="F9" s="332" t="str">
        <f t="shared" si="2"/>
        <v xml:space="preserve"> </v>
      </c>
      <c r="G9" s="70">
        <f t="shared" si="15"/>
        <v>5</v>
      </c>
      <c r="H9" s="376">
        <v>65</v>
      </c>
      <c r="I9" s="344">
        <f t="shared" si="4"/>
        <v>16</v>
      </c>
      <c r="J9" s="341">
        <f t="shared" si="5"/>
        <v>16</v>
      </c>
      <c r="K9" s="59">
        <f>IF(ISBLANK(L9),"",_xlfn.RANK.EQ(L9,L$4:L$43))</f>
        <v>6</v>
      </c>
      <c r="L9" s="380">
        <v>66</v>
      </c>
      <c r="M9" s="345">
        <f t="shared" si="7"/>
        <v>0</v>
      </c>
      <c r="N9" s="90" t="str">
        <f t="shared" si="8"/>
        <v xml:space="preserve"> </v>
      </c>
      <c r="O9" s="52" t="str">
        <f t="shared" si="9"/>
        <v/>
      </c>
      <c r="P9" s="105"/>
      <c r="Q9" s="347" t="str">
        <f t="shared" si="16"/>
        <v>0</v>
      </c>
      <c r="R9" s="562" t="str">
        <f t="shared" si="10"/>
        <v xml:space="preserve"> </v>
      </c>
      <c r="S9" s="348">
        <f t="shared" si="11"/>
        <v>2</v>
      </c>
      <c r="T9" s="389">
        <v>68</v>
      </c>
      <c r="U9" s="349">
        <f t="shared" si="17"/>
        <v>18</v>
      </c>
      <c r="V9" s="350">
        <f t="shared" si="12"/>
        <v>18</v>
      </c>
      <c r="W9" s="358" t="str">
        <f t="shared" si="13"/>
        <v/>
      </c>
      <c r="X9" s="391"/>
      <c r="Y9" s="359" t="str">
        <f t="shared" si="18"/>
        <v>0</v>
      </c>
      <c r="Z9" s="360" t="str">
        <f t="shared" si="14"/>
        <v xml:space="preserve"> </v>
      </c>
      <c r="AA9" s="531">
        <f t="shared" si="19"/>
        <v>3</v>
      </c>
      <c r="AB9" s="586">
        <f t="shared" si="20"/>
        <v>34</v>
      </c>
      <c r="AC9" s="538"/>
      <c r="AE9" s="9">
        <v>5</v>
      </c>
      <c r="AO9" s="2">
        <f t="shared" si="25"/>
        <v>6</v>
      </c>
      <c r="AP9" s="2">
        <f t="shared" si="25"/>
        <v>7</v>
      </c>
      <c r="AQ9" s="2">
        <f t="shared" si="25"/>
        <v>8</v>
      </c>
      <c r="AR9" s="2">
        <f t="shared" si="25"/>
        <v>9</v>
      </c>
      <c r="AS9" s="2">
        <f t="shared" si="25"/>
        <v>10</v>
      </c>
      <c r="AT9" s="2">
        <f t="shared" si="25"/>
        <v>11</v>
      </c>
      <c r="AU9" s="2">
        <f t="shared" si="25"/>
        <v>12</v>
      </c>
      <c r="AV9" s="2">
        <f t="shared" si="25"/>
        <v>13</v>
      </c>
      <c r="AW9" s="2">
        <f t="shared" si="25"/>
        <v>14</v>
      </c>
      <c r="AX9" s="2">
        <f t="shared" si="25"/>
        <v>15</v>
      </c>
      <c r="AY9" s="2">
        <f t="shared" si="25"/>
        <v>16</v>
      </c>
      <c r="AZ9" s="2">
        <f t="shared" si="25"/>
        <v>17</v>
      </c>
      <c r="BA9" s="2">
        <f t="shared" si="25"/>
        <v>18</v>
      </c>
      <c r="BB9" s="2">
        <f t="shared" si="25"/>
        <v>19</v>
      </c>
      <c r="BC9" s="2">
        <f t="shared" si="25"/>
        <v>20</v>
      </c>
      <c r="BD9" s="2">
        <f t="shared" si="25"/>
        <v>21</v>
      </c>
      <c r="BE9" s="2">
        <f t="shared" si="25"/>
        <v>22</v>
      </c>
      <c r="BF9" s="2">
        <f t="shared" si="25"/>
        <v>23</v>
      </c>
      <c r="BG9" s="2">
        <f t="shared" si="25"/>
        <v>24</v>
      </c>
      <c r="BH9" s="2">
        <f t="shared" si="25"/>
        <v>25</v>
      </c>
      <c r="BI9" s="2">
        <f t="shared" si="25"/>
        <v>26</v>
      </c>
      <c r="BJ9" s="2">
        <f t="shared" si="25"/>
        <v>27</v>
      </c>
      <c r="BK9" s="2">
        <f t="shared" si="25"/>
        <v>28</v>
      </c>
      <c r="BL9" s="2">
        <f t="shared" si="25"/>
        <v>29</v>
      </c>
      <c r="BM9" s="2">
        <f t="shared" si="25"/>
        <v>30</v>
      </c>
      <c r="BN9" s="2">
        <f t="shared" si="25"/>
        <v>31</v>
      </c>
      <c r="BO9" s="2">
        <f t="shared" si="25"/>
        <v>32</v>
      </c>
      <c r="BP9" s="2">
        <f t="shared" si="25"/>
        <v>33</v>
      </c>
      <c r="BQ9" s="2">
        <f t="shared" si="25"/>
        <v>34</v>
      </c>
      <c r="BR9" s="2">
        <f t="shared" si="25"/>
        <v>35</v>
      </c>
      <c r="BS9" s="2">
        <f t="shared" si="25"/>
        <v>36</v>
      </c>
    </row>
    <row r="10" spans="1:71" ht="22.5" x14ac:dyDescent="0.45">
      <c r="A10" s="367" t="s">
        <v>116</v>
      </c>
      <c r="B10" s="367" t="s">
        <v>117</v>
      </c>
      <c r="C10" s="547">
        <f t="shared" si="0"/>
        <v>13</v>
      </c>
      <c r="D10" s="373">
        <v>60</v>
      </c>
      <c r="E10" s="343" t="str">
        <f t="shared" si="1"/>
        <v>0</v>
      </c>
      <c r="F10" s="332" t="str">
        <f t="shared" si="2"/>
        <v xml:space="preserve"> </v>
      </c>
      <c r="G10" s="70">
        <f t="shared" si="15"/>
        <v>6</v>
      </c>
      <c r="H10" s="375">
        <v>62</v>
      </c>
      <c r="I10" s="344">
        <f t="shared" si="4"/>
        <v>4.666666666666667</v>
      </c>
      <c r="J10" s="341">
        <f t="shared" si="5"/>
        <v>4.666666666666667</v>
      </c>
      <c r="K10" s="59" t="str">
        <f t="shared" si="6"/>
        <v/>
      </c>
      <c r="L10" s="380"/>
      <c r="M10" s="345" t="str">
        <f t="shared" si="7"/>
        <v>0</v>
      </c>
      <c r="N10" s="90" t="str">
        <f t="shared" si="8"/>
        <v xml:space="preserve"> </v>
      </c>
      <c r="O10" s="52">
        <f t="shared" si="9"/>
        <v>4</v>
      </c>
      <c r="P10" s="105">
        <v>66</v>
      </c>
      <c r="Q10" s="347">
        <f t="shared" si="16"/>
        <v>11</v>
      </c>
      <c r="R10" s="562">
        <f t="shared" si="10"/>
        <v>11</v>
      </c>
      <c r="S10" s="348">
        <f t="shared" si="11"/>
        <v>10</v>
      </c>
      <c r="T10" s="389">
        <v>62</v>
      </c>
      <c r="U10" s="349">
        <f t="shared" si="17"/>
        <v>0</v>
      </c>
      <c r="V10" s="350" t="str">
        <f t="shared" si="12"/>
        <v xml:space="preserve"> </v>
      </c>
      <c r="W10" s="358" t="str">
        <f t="shared" si="13"/>
        <v/>
      </c>
      <c r="X10" s="391"/>
      <c r="Y10" s="359" t="str">
        <f t="shared" si="18"/>
        <v>0</v>
      </c>
      <c r="Z10" s="360" t="str">
        <f t="shared" si="14"/>
        <v xml:space="preserve"> </v>
      </c>
      <c r="AA10" s="531">
        <f t="shared" si="19"/>
        <v>3</v>
      </c>
      <c r="AB10" s="586">
        <f t="shared" si="20"/>
        <v>16</v>
      </c>
      <c r="AC10" s="538"/>
      <c r="AE10" s="2">
        <v>6</v>
      </c>
      <c r="AU10" s="2">
        <f t="shared" si="25"/>
        <v>10</v>
      </c>
      <c r="AV10" s="2">
        <f t="shared" si="25"/>
        <v>11</v>
      </c>
      <c r="AW10" s="2">
        <f t="shared" si="25"/>
        <v>12</v>
      </c>
      <c r="AX10" s="2">
        <f t="shared" si="25"/>
        <v>13</v>
      </c>
      <c r="AY10" s="2">
        <f t="shared" si="25"/>
        <v>14</v>
      </c>
      <c r="AZ10" s="2">
        <f t="shared" si="25"/>
        <v>15</v>
      </c>
      <c r="BA10" s="2">
        <f t="shared" si="25"/>
        <v>16</v>
      </c>
      <c r="BB10" s="2">
        <f t="shared" si="25"/>
        <v>17</v>
      </c>
      <c r="BC10" s="2">
        <f t="shared" si="25"/>
        <v>18</v>
      </c>
      <c r="BD10" s="2">
        <f t="shared" si="25"/>
        <v>19</v>
      </c>
      <c r="BE10" s="2">
        <f t="shared" si="25"/>
        <v>20</v>
      </c>
      <c r="BF10" s="2">
        <f t="shared" si="25"/>
        <v>21</v>
      </c>
      <c r="BG10" s="2">
        <f t="shared" si="25"/>
        <v>22</v>
      </c>
      <c r="BH10" s="2">
        <f t="shared" si="25"/>
        <v>23</v>
      </c>
      <c r="BI10" s="2">
        <f t="shared" si="25"/>
        <v>24</v>
      </c>
      <c r="BJ10" s="2">
        <f t="shared" si="25"/>
        <v>25</v>
      </c>
      <c r="BK10" s="2">
        <f t="shared" si="25"/>
        <v>26</v>
      </c>
      <c r="BL10" s="2">
        <f t="shared" si="25"/>
        <v>27</v>
      </c>
      <c r="BM10" s="2">
        <f t="shared" si="25"/>
        <v>28</v>
      </c>
      <c r="BN10" s="2">
        <f t="shared" si="25"/>
        <v>29</v>
      </c>
      <c r="BO10" s="2">
        <f t="shared" si="25"/>
        <v>30</v>
      </c>
      <c r="BP10" s="2">
        <f t="shared" si="25"/>
        <v>31</v>
      </c>
      <c r="BQ10" s="2">
        <f t="shared" si="25"/>
        <v>32</v>
      </c>
      <c r="BR10" s="2">
        <f t="shared" si="25"/>
        <v>33</v>
      </c>
      <c r="BS10" s="2">
        <f t="shared" si="25"/>
        <v>34</v>
      </c>
    </row>
    <row r="11" spans="1:71" ht="22.5" x14ac:dyDescent="0.45">
      <c r="A11" s="367" t="s">
        <v>97</v>
      </c>
      <c r="B11" s="367" t="s">
        <v>118</v>
      </c>
      <c r="C11" s="547" t="e">
        <f t="shared" si="0"/>
        <v>#VALUE!</v>
      </c>
      <c r="D11" s="373" t="s">
        <v>300</v>
      </c>
      <c r="E11" s="343" t="e">
        <f t="shared" si="1"/>
        <v>#VALUE!</v>
      </c>
      <c r="F11" s="332" t="e">
        <f t="shared" si="2"/>
        <v>#VALUE!</v>
      </c>
      <c r="G11" s="70" t="e">
        <f t="shared" si="15"/>
        <v>#VALUE!</v>
      </c>
      <c r="H11" s="375" t="s">
        <v>300</v>
      </c>
      <c r="I11" s="344" t="e">
        <f t="shared" si="4"/>
        <v>#VALUE!</v>
      </c>
      <c r="J11" s="341" t="e">
        <f t="shared" si="5"/>
        <v>#VALUE!</v>
      </c>
      <c r="K11" s="59" t="e">
        <f t="shared" si="6"/>
        <v>#VALUE!</v>
      </c>
      <c r="L11" s="380" t="s">
        <v>300</v>
      </c>
      <c r="M11" s="345" t="e">
        <f t="shared" si="7"/>
        <v>#VALUE!</v>
      </c>
      <c r="N11" s="90" t="e">
        <f t="shared" si="8"/>
        <v>#VALUE!</v>
      </c>
      <c r="O11" s="52" t="str">
        <f t="shared" si="9"/>
        <v/>
      </c>
      <c r="P11" s="105"/>
      <c r="Q11" s="347" t="str">
        <f t="shared" si="16"/>
        <v>0</v>
      </c>
      <c r="R11" s="562" t="str">
        <f t="shared" si="10"/>
        <v xml:space="preserve"> </v>
      </c>
      <c r="S11" s="348" t="str">
        <f t="shared" si="11"/>
        <v/>
      </c>
      <c r="T11" s="389"/>
      <c r="U11" s="349" t="str">
        <f t="shared" si="17"/>
        <v>0</v>
      </c>
      <c r="V11" s="350" t="str">
        <f t="shared" si="12"/>
        <v xml:space="preserve"> </v>
      </c>
      <c r="W11" s="358" t="str">
        <f t="shared" si="13"/>
        <v/>
      </c>
      <c r="X11" s="391"/>
      <c r="Y11" s="359" t="str">
        <f t="shared" si="18"/>
        <v>0</v>
      </c>
      <c r="Z11" s="360" t="str">
        <f t="shared" si="14"/>
        <v xml:space="preserve"> </v>
      </c>
      <c r="AA11" s="531">
        <f t="shared" si="19"/>
        <v>0</v>
      </c>
      <c r="AB11" s="586" t="e">
        <f t="shared" si="20"/>
        <v>#VALUE!</v>
      </c>
      <c r="AC11" s="538"/>
      <c r="AE11" s="9">
        <v>7</v>
      </c>
      <c r="AZ11" s="2">
        <f t="shared" si="25"/>
        <v>13</v>
      </c>
      <c r="BA11" s="2">
        <f t="shared" si="25"/>
        <v>14</v>
      </c>
      <c r="BB11" s="2">
        <f t="shared" si="25"/>
        <v>15</v>
      </c>
      <c r="BC11" s="2">
        <f t="shared" si="25"/>
        <v>16</v>
      </c>
      <c r="BD11" s="2">
        <f t="shared" si="25"/>
        <v>17</v>
      </c>
      <c r="BE11" s="2">
        <f t="shared" si="25"/>
        <v>18</v>
      </c>
      <c r="BF11" s="2">
        <f t="shared" si="25"/>
        <v>19</v>
      </c>
      <c r="BG11" s="2">
        <f t="shared" si="25"/>
        <v>20</v>
      </c>
      <c r="BH11" s="2">
        <f t="shared" si="25"/>
        <v>21</v>
      </c>
      <c r="BI11" s="2">
        <f t="shared" si="25"/>
        <v>22</v>
      </c>
      <c r="BJ11" s="2">
        <f t="shared" si="25"/>
        <v>23</v>
      </c>
      <c r="BK11" s="2">
        <f t="shared" si="25"/>
        <v>24</v>
      </c>
      <c r="BL11" s="2">
        <f t="shared" si="25"/>
        <v>25</v>
      </c>
      <c r="BM11" s="2">
        <f t="shared" si="25"/>
        <v>26</v>
      </c>
      <c r="BN11" s="2">
        <f t="shared" si="25"/>
        <v>27</v>
      </c>
      <c r="BO11" s="2">
        <f t="shared" si="25"/>
        <v>28</v>
      </c>
      <c r="BP11" s="2">
        <f t="shared" si="25"/>
        <v>29</v>
      </c>
      <c r="BQ11" s="2">
        <f t="shared" si="25"/>
        <v>30</v>
      </c>
      <c r="BR11" s="2">
        <f t="shared" si="25"/>
        <v>31</v>
      </c>
      <c r="BS11" s="2">
        <f t="shared" si="25"/>
        <v>32</v>
      </c>
    </row>
    <row r="12" spans="1:71" ht="22.5" x14ac:dyDescent="0.45">
      <c r="A12" s="370" t="s">
        <v>120</v>
      </c>
      <c r="B12" s="367" t="s">
        <v>119</v>
      </c>
      <c r="C12" s="547">
        <f t="shared" si="0"/>
        <v>3</v>
      </c>
      <c r="D12" s="373">
        <v>68</v>
      </c>
      <c r="E12" s="343">
        <f t="shared" si="1"/>
        <v>17</v>
      </c>
      <c r="F12" s="332">
        <f t="shared" si="2"/>
        <v>17</v>
      </c>
      <c r="G12" s="70">
        <f t="shared" si="15"/>
        <v>9</v>
      </c>
      <c r="H12" s="375">
        <v>60</v>
      </c>
      <c r="I12" s="344" t="str">
        <f t="shared" si="4"/>
        <v>0,00</v>
      </c>
      <c r="J12" s="341" t="str">
        <f t="shared" si="5"/>
        <v xml:space="preserve"> </v>
      </c>
      <c r="K12" s="59" t="str">
        <f t="shared" si="6"/>
        <v/>
      </c>
      <c r="L12" s="381"/>
      <c r="M12" s="345" t="str">
        <f t="shared" si="7"/>
        <v>0</v>
      </c>
      <c r="N12" s="90" t="str">
        <f t="shared" si="8"/>
        <v xml:space="preserve"> </v>
      </c>
      <c r="O12" s="52" t="str">
        <f t="shared" si="9"/>
        <v/>
      </c>
      <c r="P12" s="106"/>
      <c r="Q12" s="347" t="str">
        <f t="shared" si="16"/>
        <v>0</v>
      </c>
      <c r="R12" s="562" t="str">
        <f t="shared" si="10"/>
        <v xml:space="preserve"> </v>
      </c>
      <c r="S12" s="348" t="str">
        <f t="shared" si="11"/>
        <v/>
      </c>
      <c r="T12" s="389"/>
      <c r="U12" s="349" t="str">
        <f t="shared" si="17"/>
        <v>0</v>
      </c>
      <c r="V12" s="350" t="str">
        <f t="shared" si="12"/>
        <v xml:space="preserve"> </v>
      </c>
      <c r="W12" s="358" t="str">
        <f t="shared" si="13"/>
        <v/>
      </c>
      <c r="X12" s="391"/>
      <c r="Y12" s="359" t="str">
        <f t="shared" si="18"/>
        <v>0</v>
      </c>
      <c r="Z12" s="360" t="str">
        <f t="shared" si="14"/>
        <v xml:space="preserve"> </v>
      </c>
      <c r="AA12" s="531">
        <f t="shared" si="19"/>
        <v>2</v>
      </c>
      <c r="AB12" s="586">
        <f t="shared" si="20"/>
        <v>17</v>
      </c>
      <c r="AC12" s="538"/>
      <c r="AE12" s="2">
        <v>8</v>
      </c>
      <c r="BE12" s="2">
        <f t="shared" si="25"/>
        <v>16</v>
      </c>
      <c r="BF12" s="2">
        <f t="shared" si="25"/>
        <v>17</v>
      </c>
      <c r="BG12" s="2">
        <f t="shared" si="25"/>
        <v>18</v>
      </c>
      <c r="BH12" s="2">
        <f t="shared" si="25"/>
        <v>19</v>
      </c>
      <c r="BI12" s="2">
        <f t="shared" si="25"/>
        <v>20</v>
      </c>
      <c r="BJ12" s="2">
        <f t="shared" si="25"/>
        <v>21</v>
      </c>
      <c r="BK12" s="2">
        <f t="shared" si="25"/>
        <v>22</v>
      </c>
      <c r="BL12" s="2">
        <f t="shared" si="25"/>
        <v>23</v>
      </c>
      <c r="BM12" s="2">
        <f t="shared" si="25"/>
        <v>24</v>
      </c>
      <c r="BN12" s="2">
        <f>SUM(BN11-2)</f>
        <v>25</v>
      </c>
      <c r="BO12" s="2">
        <f t="shared" si="25"/>
        <v>26</v>
      </c>
      <c r="BP12" s="2">
        <f t="shared" si="25"/>
        <v>27</v>
      </c>
      <c r="BQ12" s="2">
        <f t="shared" si="25"/>
        <v>28</v>
      </c>
      <c r="BR12" s="2">
        <f t="shared" si="25"/>
        <v>29</v>
      </c>
      <c r="BS12" s="2">
        <f t="shared" si="25"/>
        <v>30</v>
      </c>
    </row>
    <row r="13" spans="1:71" ht="22.5" x14ac:dyDescent="0.45">
      <c r="A13" s="367" t="s">
        <v>121</v>
      </c>
      <c r="B13" s="367" t="s">
        <v>122</v>
      </c>
      <c r="C13" s="547">
        <f t="shared" si="0"/>
        <v>10</v>
      </c>
      <c r="D13" s="548">
        <v>64</v>
      </c>
      <c r="E13" s="343">
        <f t="shared" si="1"/>
        <v>0</v>
      </c>
      <c r="F13" s="332" t="str">
        <f t="shared" si="2"/>
        <v xml:space="preserve"> </v>
      </c>
      <c r="G13" s="70">
        <f t="shared" si="15"/>
        <v>9</v>
      </c>
      <c r="H13" s="377">
        <v>60</v>
      </c>
      <c r="I13" s="344" t="str">
        <f t="shared" si="4"/>
        <v>0,00</v>
      </c>
      <c r="J13" s="341" t="str">
        <f t="shared" si="5"/>
        <v xml:space="preserve"> </v>
      </c>
      <c r="K13" s="59">
        <f t="shared" si="6"/>
        <v>4</v>
      </c>
      <c r="L13" s="381">
        <v>69</v>
      </c>
      <c r="M13" s="345">
        <f t="shared" si="7"/>
        <v>13</v>
      </c>
      <c r="N13" s="90">
        <f t="shared" si="8"/>
        <v>13</v>
      </c>
      <c r="O13" s="52">
        <f t="shared" si="9"/>
        <v>5</v>
      </c>
      <c r="P13" s="106">
        <v>65</v>
      </c>
      <c r="Q13" s="347">
        <f t="shared" si="16"/>
        <v>4.5</v>
      </c>
      <c r="R13" s="562">
        <f t="shared" si="10"/>
        <v>4.5</v>
      </c>
      <c r="S13" s="348">
        <f t="shared" si="11"/>
        <v>3</v>
      </c>
      <c r="T13" s="389">
        <v>67</v>
      </c>
      <c r="U13" s="349">
        <f t="shared" si="17"/>
        <v>16</v>
      </c>
      <c r="V13" s="350">
        <f t="shared" si="12"/>
        <v>16</v>
      </c>
      <c r="W13" s="358" t="str">
        <f t="shared" si="13"/>
        <v/>
      </c>
      <c r="X13" s="391"/>
      <c r="Y13" s="359" t="str">
        <f t="shared" si="18"/>
        <v>0</v>
      </c>
      <c r="Z13" s="360" t="str">
        <f t="shared" si="14"/>
        <v xml:space="preserve"> </v>
      </c>
      <c r="AA13" s="531">
        <f t="shared" si="19"/>
        <v>5</v>
      </c>
      <c r="AB13" s="586">
        <f t="shared" si="20"/>
        <v>34</v>
      </c>
      <c r="AC13" s="538"/>
      <c r="AE13" s="11">
        <v>9</v>
      </c>
      <c r="BJ13" s="2">
        <f t="shared" si="25"/>
        <v>19</v>
      </c>
      <c r="BK13" s="2">
        <f t="shared" si="25"/>
        <v>20</v>
      </c>
      <c r="BL13" s="2">
        <f t="shared" si="25"/>
        <v>21</v>
      </c>
      <c r="BM13" s="2">
        <f t="shared" si="25"/>
        <v>22</v>
      </c>
      <c r="BN13" s="2">
        <f>SUM(BN12-2)</f>
        <v>23</v>
      </c>
      <c r="BO13" s="2">
        <f t="shared" si="25"/>
        <v>24</v>
      </c>
      <c r="BP13" s="2">
        <f t="shared" si="25"/>
        <v>25</v>
      </c>
      <c r="BQ13" s="2">
        <f t="shared" si="25"/>
        <v>26</v>
      </c>
      <c r="BR13" s="2">
        <f t="shared" si="25"/>
        <v>27</v>
      </c>
      <c r="BS13" s="2">
        <f t="shared" si="25"/>
        <v>28</v>
      </c>
    </row>
    <row r="14" spans="1:71" ht="22.5" x14ac:dyDescent="0.45">
      <c r="A14" s="367" t="s">
        <v>94</v>
      </c>
      <c r="B14" s="367" t="s">
        <v>123</v>
      </c>
      <c r="C14" s="547">
        <f t="shared" si="0"/>
        <v>13</v>
      </c>
      <c r="D14" s="373">
        <v>60</v>
      </c>
      <c r="E14" s="343" t="str">
        <f t="shared" si="1"/>
        <v>0</v>
      </c>
      <c r="F14" s="332" t="str">
        <f t="shared" si="2"/>
        <v xml:space="preserve"> </v>
      </c>
      <c r="G14" s="70" t="str">
        <f t="shared" si="15"/>
        <v/>
      </c>
      <c r="H14" s="377"/>
      <c r="I14" s="344" t="str">
        <f t="shared" si="4"/>
        <v>0</v>
      </c>
      <c r="J14" s="341" t="str">
        <f t="shared" si="5"/>
        <v xml:space="preserve"> </v>
      </c>
      <c r="K14" s="59" t="str">
        <f t="shared" si="6"/>
        <v/>
      </c>
      <c r="L14" s="381"/>
      <c r="M14" s="345" t="str">
        <f t="shared" si="7"/>
        <v>0</v>
      </c>
      <c r="N14" s="90" t="str">
        <f t="shared" si="8"/>
        <v xml:space="preserve"> </v>
      </c>
      <c r="O14" s="52" t="str">
        <f t="shared" si="9"/>
        <v/>
      </c>
      <c r="P14" s="106"/>
      <c r="Q14" s="347" t="str">
        <f t="shared" si="16"/>
        <v>0</v>
      </c>
      <c r="R14" s="562" t="str">
        <f t="shared" si="10"/>
        <v xml:space="preserve"> </v>
      </c>
      <c r="S14" s="348" t="str">
        <f t="shared" si="11"/>
        <v/>
      </c>
      <c r="T14" s="389"/>
      <c r="U14" s="349" t="str">
        <f t="shared" si="17"/>
        <v>0</v>
      </c>
      <c r="V14" s="350" t="str">
        <f t="shared" si="12"/>
        <v xml:space="preserve"> </v>
      </c>
      <c r="W14" s="358" t="str">
        <f t="shared" si="13"/>
        <v/>
      </c>
      <c r="X14" s="391"/>
      <c r="Y14" s="359" t="str">
        <f t="shared" si="18"/>
        <v>0</v>
      </c>
      <c r="Z14" s="360" t="str">
        <f t="shared" si="14"/>
        <v xml:space="preserve"> </v>
      </c>
      <c r="AA14" s="532">
        <f t="shared" si="19"/>
        <v>0</v>
      </c>
      <c r="AB14" s="586">
        <f t="shared" si="20"/>
        <v>0</v>
      </c>
      <c r="AC14" s="538"/>
      <c r="AE14" s="2">
        <v>10</v>
      </c>
      <c r="BO14" s="2">
        <f t="shared" si="25"/>
        <v>22</v>
      </c>
      <c r="BP14" s="2">
        <f t="shared" si="25"/>
        <v>23</v>
      </c>
      <c r="BQ14" s="2">
        <f t="shared" si="25"/>
        <v>24</v>
      </c>
      <c r="BR14" s="2">
        <f t="shared" si="25"/>
        <v>25</v>
      </c>
      <c r="BS14" s="2">
        <f t="shared" si="25"/>
        <v>26</v>
      </c>
    </row>
    <row r="15" spans="1:71" ht="22.5" x14ac:dyDescent="0.45">
      <c r="A15" s="367" t="s">
        <v>124</v>
      </c>
      <c r="B15" s="367" t="s">
        <v>102</v>
      </c>
      <c r="C15" s="547">
        <f t="shared" si="0"/>
        <v>2</v>
      </c>
      <c r="D15" s="373">
        <v>70</v>
      </c>
      <c r="E15" s="343">
        <f t="shared" si="1"/>
        <v>20</v>
      </c>
      <c r="F15" s="332">
        <f t="shared" si="2"/>
        <v>20</v>
      </c>
      <c r="G15" s="70">
        <f t="shared" si="15"/>
        <v>3</v>
      </c>
      <c r="H15" s="377">
        <v>70</v>
      </c>
      <c r="I15" s="344">
        <f t="shared" si="4"/>
        <v>20</v>
      </c>
      <c r="J15" s="341">
        <f t="shared" si="5"/>
        <v>20</v>
      </c>
      <c r="K15" s="59" t="str">
        <f t="shared" si="6"/>
        <v/>
      </c>
      <c r="L15" s="382"/>
      <c r="M15" s="345" t="str">
        <f t="shared" si="7"/>
        <v>0</v>
      </c>
      <c r="N15" s="90" t="str">
        <f t="shared" si="8"/>
        <v xml:space="preserve"> </v>
      </c>
      <c r="O15" s="52">
        <f t="shared" si="9"/>
        <v>5</v>
      </c>
      <c r="P15" s="107">
        <v>65</v>
      </c>
      <c r="Q15" s="347">
        <f t="shared" si="16"/>
        <v>4.5</v>
      </c>
      <c r="R15" s="562">
        <f t="shared" si="10"/>
        <v>4.5</v>
      </c>
      <c r="S15" s="348">
        <f t="shared" si="11"/>
        <v>4</v>
      </c>
      <c r="T15" s="389">
        <v>66</v>
      </c>
      <c r="U15" s="349">
        <f t="shared" si="17"/>
        <v>14</v>
      </c>
      <c r="V15" s="350">
        <f t="shared" si="12"/>
        <v>14</v>
      </c>
      <c r="W15" s="358" t="str">
        <f t="shared" si="13"/>
        <v/>
      </c>
      <c r="X15" s="391"/>
      <c r="Y15" s="359" t="str">
        <f t="shared" si="18"/>
        <v>0</v>
      </c>
      <c r="Z15" s="360" t="str">
        <f t="shared" si="14"/>
        <v xml:space="preserve"> </v>
      </c>
      <c r="AA15" s="531">
        <f t="shared" si="19"/>
        <v>4</v>
      </c>
      <c r="AB15" s="586">
        <f t="shared" si="20"/>
        <v>59</v>
      </c>
      <c r="AC15" s="538"/>
      <c r="AJ15" s="12"/>
      <c r="AK15" s="12"/>
      <c r="AL15" s="12"/>
      <c r="AM15" s="12"/>
    </row>
    <row r="16" spans="1:71" ht="22.5" x14ac:dyDescent="0.45">
      <c r="A16" s="367" t="s">
        <v>121</v>
      </c>
      <c r="B16" s="367" t="s">
        <v>125</v>
      </c>
      <c r="C16" s="547">
        <f t="shared" si="0"/>
        <v>6</v>
      </c>
      <c r="D16" s="373">
        <v>65</v>
      </c>
      <c r="E16" s="343">
        <f t="shared" si="1"/>
        <v>3</v>
      </c>
      <c r="F16" s="332">
        <f t="shared" si="2"/>
        <v>3</v>
      </c>
      <c r="G16" s="70" t="str">
        <f t="shared" si="15"/>
        <v/>
      </c>
      <c r="H16" s="377"/>
      <c r="I16" s="344" t="str">
        <f t="shared" si="4"/>
        <v>0</v>
      </c>
      <c r="J16" s="341" t="str">
        <f t="shared" si="5"/>
        <v xml:space="preserve"> </v>
      </c>
      <c r="K16" s="59" t="str">
        <f t="shared" si="6"/>
        <v/>
      </c>
      <c r="L16" s="382"/>
      <c r="M16" s="345" t="str">
        <f t="shared" si="7"/>
        <v>0</v>
      </c>
      <c r="N16" s="90" t="str">
        <f t="shared" si="8"/>
        <v xml:space="preserve"> </v>
      </c>
      <c r="O16" s="52" t="str">
        <f t="shared" si="9"/>
        <v/>
      </c>
      <c r="P16" s="107"/>
      <c r="Q16" s="347" t="str">
        <f t="shared" si="16"/>
        <v>0</v>
      </c>
      <c r="R16" s="562" t="str">
        <f t="shared" si="10"/>
        <v xml:space="preserve"> </v>
      </c>
      <c r="S16" s="348" t="str">
        <f t="shared" si="11"/>
        <v/>
      </c>
      <c r="T16" s="389"/>
      <c r="U16" s="349" t="str">
        <f t="shared" si="17"/>
        <v>0</v>
      </c>
      <c r="V16" s="350" t="str">
        <f t="shared" si="12"/>
        <v xml:space="preserve"> </v>
      </c>
      <c r="W16" s="358" t="str">
        <f t="shared" si="13"/>
        <v/>
      </c>
      <c r="X16" s="391"/>
      <c r="Y16" s="359" t="str">
        <f t="shared" si="18"/>
        <v>0</v>
      </c>
      <c r="Z16" s="360" t="str">
        <f t="shared" si="14"/>
        <v xml:space="preserve"> </v>
      </c>
      <c r="AA16" s="531">
        <f t="shared" si="19"/>
        <v>1</v>
      </c>
      <c r="AB16" s="586">
        <f t="shared" si="20"/>
        <v>3</v>
      </c>
      <c r="AC16" s="538"/>
      <c r="AI16" s="2" t="s">
        <v>6</v>
      </c>
      <c r="AJ16" s="12"/>
      <c r="AK16" s="12"/>
      <c r="AL16" s="12"/>
      <c r="AM16" s="12"/>
    </row>
    <row r="17" spans="1:56" ht="22.5" x14ac:dyDescent="0.45">
      <c r="A17" s="367" t="s">
        <v>99</v>
      </c>
      <c r="B17" s="367" t="s">
        <v>100</v>
      </c>
      <c r="C17" s="547">
        <f t="shared" si="0"/>
        <v>11</v>
      </c>
      <c r="D17" s="373">
        <v>63</v>
      </c>
      <c r="E17" s="343" t="str">
        <f t="shared" si="1"/>
        <v>0</v>
      </c>
      <c r="F17" s="332" t="str">
        <f t="shared" si="2"/>
        <v xml:space="preserve"> </v>
      </c>
      <c r="G17" s="70" t="str">
        <f t="shared" si="15"/>
        <v/>
      </c>
      <c r="H17" s="377"/>
      <c r="I17" s="344" t="str">
        <f t="shared" si="4"/>
        <v>0</v>
      </c>
      <c r="J17" s="341" t="str">
        <f t="shared" si="5"/>
        <v xml:space="preserve"> </v>
      </c>
      <c r="K17" s="59" t="str">
        <f t="shared" si="6"/>
        <v/>
      </c>
      <c r="L17" s="382"/>
      <c r="M17" s="345" t="str">
        <f t="shared" si="7"/>
        <v>0</v>
      </c>
      <c r="N17" s="90" t="str">
        <f t="shared" si="8"/>
        <v xml:space="preserve"> </v>
      </c>
      <c r="O17" s="52" t="str">
        <f t="shared" si="9"/>
        <v/>
      </c>
      <c r="P17" s="107"/>
      <c r="Q17" s="347" t="str">
        <f t="shared" si="16"/>
        <v>0</v>
      </c>
      <c r="R17" s="562" t="str">
        <f t="shared" si="10"/>
        <v xml:space="preserve"> </v>
      </c>
      <c r="S17" s="348" t="str">
        <f t="shared" si="11"/>
        <v/>
      </c>
      <c r="T17" s="389"/>
      <c r="U17" s="349" t="str">
        <f t="shared" si="17"/>
        <v>0</v>
      </c>
      <c r="V17" s="350" t="str">
        <f t="shared" si="12"/>
        <v xml:space="preserve"> </v>
      </c>
      <c r="W17" s="358" t="str">
        <f t="shared" si="13"/>
        <v/>
      </c>
      <c r="X17" s="391"/>
      <c r="Y17" s="359" t="str">
        <f t="shared" si="18"/>
        <v>0</v>
      </c>
      <c r="Z17" s="360" t="str">
        <f t="shared" si="14"/>
        <v xml:space="preserve"> </v>
      </c>
      <c r="AA17" s="531">
        <f t="shared" si="19"/>
        <v>0</v>
      </c>
      <c r="AB17" s="586">
        <f t="shared" si="20"/>
        <v>0</v>
      </c>
      <c r="AC17" s="538"/>
      <c r="AJ17" s="12"/>
      <c r="AK17" s="12"/>
      <c r="AL17" s="12"/>
      <c r="AM17" s="12"/>
    </row>
    <row r="18" spans="1:56" ht="22.5" x14ac:dyDescent="0.45">
      <c r="A18" s="367" t="s">
        <v>126</v>
      </c>
      <c r="B18" s="367" t="s">
        <v>127</v>
      </c>
      <c r="C18" s="547">
        <f t="shared" si="0"/>
        <v>6</v>
      </c>
      <c r="D18" s="373">
        <v>65</v>
      </c>
      <c r="E18" s="343">
        <f t="shared" si="1"/>
        <v>3</v>
      </c>
      <c r="F18" s="332">
        <f t="shared" si="2"/>
        <v>3</v>
      </c>
      <c r="G18" s="70">
        <f t="shared" si="15"/>
        <v>9</v>
      </c>
      <c r="H18" s="378">
        <v>60</v>
      </c>
      <c r="I18" s="344" t="str">
        <f t="shared" si="4"/>
        <v>0,00</v>
      </c>
      <c r="J18" s="341" t="str">
        <f t="shared" si="5"/>
        <v xml:space="preserve"> </v>
      </c>
      <c r="K18" s="59">
        <f t="shared" si="6"/>
        <v>6</v>
      </c>
      <c r="L18" s="383">
        <v>66</v>
      </c>
      <c r="M18" s="345">
        <f t="shared" si="7"/>
        <v>0</v>
      </c>
      <c r="N18" s="90" t="str">
        <f t="shared" si="8"/>
        <v xml:space="preserve"> </v>
      </c>
      <c r="O18" s="52" t="str">
        <f t="shared" si="9"/>
        <v/>
      </c>
      <c r="P18" s="108"/>
      <c r="Q18" s="347" t="str">
        <f t="shared" si="16"/>
        <v>0</v>
      </c>
      <c r="R18" s="562" t="str">
        <f t="shared" si="10"/>
        <v xml:space="preserve"> </v>
      </c>
      <c r="S18" s="348">
        <f t="shared" si="11"/>
        <v>12</v>
      </c>
      <c r="T18" s="389">
        <v>60</v>
      </c>
      <c r="U18" s="349" t="str">
        <f t="shared" si="17"/>
        <v>0</v>
      </c>
      <c r="V18" s="350" t="str">
        <f t="shared" si="12"/>
        <v xml:space="preserve"> </v>
      </c>
      <c r="W18" s="358" t="str">
        <f t="shared" si="13"/>
        <v/>
      </c>
      <c r="X18" s="391"/>
      <c r="Y18" s="359" t="str">
        <f t="shared" si="18"/>
        <v>0</v>
      </c>
      <c r="Z18" s="360" t="str">
        <f t="shared" si="14"/>
        <v xml:space="preserve"> </v>
      </c>
      <c r="AA18" s="531">
        <f t="shared" si="19"/>
        <v>4</v>
      </c>
      <c r="AB18" s="586">
        <f t="shared" si="20"/>
        <v>3</v>
      </c>
      <c r="AC18" s="538"/>
      <c r="AI18" s="602" t="s">
        <v>7</v>
      </c>
      <c r="AJ18" s="602"/>
      <c r="AK18" s="602"/>
      <c r="AL18" s="602"/>
      <c r="AM18" s="602"/>
      <c r="AN18" s="602"/>
    </row>
    <row r="19" spans="1:56" ht="22.5" x14ac:dyDescent="0.45">
      <c r="A19" s="367" t="s">
        <v>128</v>
      </c>
      <c r="B19" s="367" t="s">
        <v>129</v>
      </c>
      <c r="C19" s="547">
        <f t="shared" si="0"/>
        <v>13</v>
      </c>
      <c r="D19" s="373">
        <v>60</v>
      </c>
      <c r="E19" s="343" t="str">
        <f t="shared" si="1"/>
        <v>0</v>
      </c>
      <c r="F19" s="332" t="str">
        <f t="shared" si="2"/>
        <v xml:space="preserve"> </v>
      </c>
      <c r="G19" s="70" t="str">
        <f t="shared" si="15"/>
        <v/>
      </c>
      <c r="H19" s="377"/>
      <c r="I19" s="344" t="str">
        <f t="shared" si="4"/>
        <v>0</v>
      </c>
      <c r="J19" s="341" t="str">
        <f t="shared" si="5"/>
        <v xml:space="preserve"> </v>
      </c>
      <c r="K19" s="59" t="str">
        <f t="shared" si="6"/>
        <v/>
      </c>
      <c r="L19" s="382"/>
      <c r="M19" s="345" t="str">
        <f t="shared" si="7"/>
        <v>0</v>
      </c>
      <c r="N19" s="90" t="str">
        <f t="shared" si="8"/>
        <v xml:space="preserve"> </v>
      </c>
      <c r="O19" s="52" t="str">
        <f t="shared" si="9"/>
        <v/>
      </c>
      <c r="P19" s="107"/>
      <c r="Q19" s="347" t="str">
        <f t="shared" si="16"/>
        <v>0</v>
      </c>
      <c r="R19" s="562" t="str">
        <f t="shared" si="10"/>
        <v xml:space="preserve"> </v>
      </c>
      <c r="S19" s="348" t="str">
        <f t="shared" si="11"/>
        <v/>
      </c>
      <c r="T19" s="389"/>
      <c r="U19" s="349" t="str">
        <f t="shared" si="17"/>
        <v>0</v>
      </c>
      <c r="V19" s="350" t="str">
        <f t="shared" si="12"/>
        <v xml:space="preserve"> </v>
      </c>
      <c r="W19" s="358" t="str">
        <f t="shared" si="13"/>
        <v/>
      </c>
      <c r="X19" s="391"/>
      <c r="Y19" s="359" t="str">
        <f t="shared" si="18"/>
        <v>0</v>
      </c>
      <c r="Z19" s="360" t="str">
        <f t="shared" si="14"/>
        <v xml:space="preserve"> </v>
      </c>
      <c r="AA19" s="531">
        <f t="shared" si="19"/>
        <v>0</v>
      </c>
      <c r="AB19" s="586">
        <f t="shared" si="20"/>
        <v>0</v>
      </c>
      <c r="AC19" s="538"/>
      <c r="AJ19" s="12"/>
      <c r="AK19" s="12"/>
      <c r="AL19" s="12"/>
      <c r="AM19" s="12"/>
    </row>
    <row r="20" spans="1:56" ht="22.5" x14ac:dyDescent="0.45">
      <c r="A20" s="367" t="s">
        <v>130</v>
      </c>
      <c r="B20" s="367" t="s">
        <v>131</v>
      </c>
      <c r="C20" s="547">
        <f t="shared" si="0"/>
        <v>18</v>
      </c>
      <c r="D20" s="373">
        <v>0</v>
      </c>
      <c r="E20" s="343" t="str">
        <f t="shared" si="1"/>
        <v>0</v>
      </c>
      <c r="F20" s="332" t="str">
        <f t="shared" si="2"/>
        <v xml:space="preserve"> </v>
      </c>
      <c r="G20" s="70">
        <f t="shared" si="15"/>
        <v>9</v>
      </c>
      <c r="H20" s="377">
        <v>60</v>
      </c>
      <c r="I20" s="344" t="str">
        <f t="shared" si="4"/>
        <v>0,00</v>
      </c>
      <c r="J20" s="341" t="str">
        <f t="shared" si="5"/>
        <v xml:space="preserve"> </v>
      </c>
      <c r="K20" s="59">
        <f t="shared" si="6"/>
        <v>5</v>
      </c>
      <c r="L20" s="382">
        <v>67.5</v>
      </c>
      <c r="M20" s="345">
        <f t="shared" si="7"/>
        <v>11</v>
      </c>
      <c r="N20" s="90">
        <f t="shared" si="8"/>
        <v>11</v>
      </c>
      <c r="O20" s="52">
        <f t="shared" si="9"/>
        <v>7</v>
      </c>
      <c r="P20" s="107">
        <v>64</v>
      </c>
      <c r="Q20" s="347">
        <f t="shared" si="16"/>
        <v>0</v>
      </c>
      <c r="R20" s="562" t="str">
        <f t="shared" si="10"/>
        <v xml:space="preserve"> </v>
      </c>
      <c r="S20" s="348">
        <f t="shared" si="11"/>
        <v>12</v>
      </c>
      <c r="T20" s="389">
        <v>60</v>
      </c>
      <c r="U20" s="349" t="str">
        <f t="shared" si="17"/>
        <v>0</v>
      </c>
      <c r="V20" s="350" t="str">
        <f t="shared" si="12"/>
        <v xml:space="preserve"> </v>
      </c>
      <c r="W20" s="358" t="str">
        <f t="shared" si="13"/>
        <v/>
      </c>
      <c r="X20" s="391"/>
      <c r="Y20" s="359" t="str">
        <f t="shared" si="18"/>
        <v>0</v>
      </c>
      <c r="Z20" s="360" t="str">
        <f t="shared" si="14"/>
        <v xml:space="preserve"> </v>
      </c>
      <c r="AA20" s="531">
        <f t="shared" si="19"/>
        <v>4</v>
      </c>
      <c r="AB20" s="586">
        <f t="shared" si="20"/>
        <v>11</v>
      </c>
      <c r="AC20" s="539"/>
      <c r="AD20" s="528" t="s">
        <v>39</v>
      </c>
      <c r="AE20" s="226"/>
      <c r="AI20" s="227" t="s">
        <v>39</v>
      </c>
      <c r="AJ20" s="228"/>
      <c r="AK20" s="12"/>
      <c r="AL20" s="12"/>
      <c r="AM20" s="12"/>
      <c r="AN20" s="229" t="s">
        <v>39</v>
      </c>
      <c r="AO20" s="230"/>
      <c r="AS20" s="336" t="s">
        <v>39</v>
      </c>
      <c r="AT20" s="337"/>
      <c r="AX20" s="234" t="s">
        <v>39</v>
      </c>
      <c r="AY20" s="234"/>
      <c r="BC20" s="364" t="s">
        <v>39</v>
      </c>
      <c r="BD20" s="364"/>
    </row>
    <row r="21" spans="1:56" ht="22.5" x14ac:dyDescent="0.45">
      <c r="A21" s="367" t="s">
        <v>120</v>
      </c>
      <c r="B21" s="367" t="s">
        <v>132</v>
      </c>
      <c r="C21" s="547">
        <f t="shared" si="0"/>
        <v>3</v>
      </c>
      <c r="D21" s="373">
        <v>68</v>
      </c>
      <c r="E21" s="343">
        <f t="shared" si="1"/>
        <v>17</v>
      </c>
      <c r="F21" s="332">
        <f t="shared" si="2"/>
        <v>17</v>
      </c>
      <c r="G21" s="70">
        <f t="shared" si="15"/>
        <v>6</v>
      </c>
      <c r="H21" s="377">
        <v>62</v>
      </c>
      <c r="I21" s="344">
        <f t="shared" si="4"/>
        <v>4.666666666666667</v>
      </c>
      <c r="J21" s="341">
        <f t="shared" si="5"/>
        <v>4.666666666666667</v>
      </c>
      <c r="K21" s="59" t="str">
        <f t="shared" si="6"/>
        <v/>
      </c>
      <c r="L21" s="382"/>
      <c r="M21" s="345" t="str">
        <f t="shared" si="7"/>
        <v>0</v>
      </c>
      <c r="N21" s="90" t="str">
        <f t="shared" si="8"/>
        <v xml:space="preserve"> </v>
      </c>
      <c r="O21" s="52" t="str">
        <f t="shared" si="9"/>
        <v/>
      </c>
      <c r="P21" s="107"/>
      <c r="Q21" s="347" t="str">
        <f t="shared" si="16"/>
        <v>0</v>
      </c>
      <c r="R21" s="562" t="str">
        <f t="shared" si="10"/>
        <v xml:space="preserve"> </v>
      </c>
      <c r="S21" s="348" t="str">
        <f t="shared" si="11"/>
        <v/>
      </c>
      <c r="T21" s="389"/>
      <c r="U21" s="349" t="str">
        <f t="shared" si="17"/>
        <v>0</v>
      </c>
      <c r="V21" s="350" t="str">
        <f t="shared" si="12"/>
        <v xml:space="preserve"> </v>
      </c>
      <c r="W21" s="358" t="str">
        <f t="shared" si="13"/>
        <v/>
      </c>
      <c r="X21" s="391"/>
      <c r="Y21" s="359" t="str">
        <f t="shared" si="18"/>
        <v>0</v>
      </c>
      <c r="Z21" s="360" t="str">
        <f t="shared" si="14"/>
        <v xml:space="preserve"> </v>
      </c>
      <c r="AA21" s="531">
        <f t="shared" si="19"/>
        <v>2</v>
      </c>
      <c r="AB21" s="586">
        <f t="shared" si="20"/>
        <v>22</v>
      </c>
      <c r="AC21" s="539"/>
      <c r="AD21" s="226" t="s">
        <v>283</v>
      </c>
      <c r="AE21" s="237">
        <f>D2</f>
        <v>18</v>
      </c>
      <c r="AI21" s="238" t="s">
        <v>283</v>
      </c>
      <c r="AJ21" s="239">
        <f>H2</f>
        <v>20</v>
      </c>
      <c r="AN21" s="240" t="s">
        <v>283</v>
      </c>
      <c r="AO21" s="241">
        <f>L2</f>
        <v>15</v>
      </c>
      <c r="AS21" s="338" t="s">
        <v>283</v>
      </c>
      <c r="AT21" s="339">
        <f>P2</f>
        <v>13</v>
      </c>
      <c r="AX21" s="234" t="s">
        <v>283</v>
      </c>
      <c r="AY21" s="234">
        <f>U2</f>
        <v>16</v>
      </c>
      <c r="BC21" s="364" t="s">
        <v>283</v>
      </c>
      <c r="BD21" s="364">
        <f>Y2</f>
        <v>0</v>
      </c>
    </row>
    <row r="22" spans="1:56" ht="22.5" x14ac:dyDescent="0.45">
      <c r="A22" s="366" t="s">
        <v>133</v>
      </c>
      <c r="B22" s="366" t="s">
        <v>134</v>
      </c>
      <c r="C22" s="547">
        <f t="shared" si="0"/>
        <v>6</v>
      </c>
      <c r="D22" s="373">
        <v>65</v>
      </c>
      <c r="E22" s="343">
        <f t="shared" si="1"/>
        <v>3</v>
      </c>
      <c r="F22" s="332">
        <f t="shared" si="2"/>
        <v>3</v>
      </c>
      <c r="G22" s="70" t="str">
        <f t="shared" si="15"/>
        <v/>
      </c>
      <c r="H22" s="377"/>
      <c r="I22" s="344" t="str">
        <f t="shared" si="4"/>
        <v>0</v>
      </c>
      <c r="J22" s="341" t="str">
        <f t="shared" si="5"/>
        <v xml:space="preserve"> </v>
      </c>
      <c r="K22" s="59" t="str">
        <f t="shared" si="6"/>
        <v/>
      </c>
      <c r="L22" s="382"/>
      <c r="M22" s="345" t="str">
        <f t="shared" si="7"/>
        <v>0</v>
      </c>
      <c r="N22" s="90" t="str">
        <f t="shared" si="8"/>
        <v xml:space="preserve"> </v>
      </c>
      <c r="O22" s="52" t="str">
        <f t="shared" si="9"/>
        <v/>
      </c>
      <c r="P22" s="107"/>
      <c r="Q22" s="347" t="str">
        <f t="shared" si="16"/>
        <v>0</v>
      </c>
      <c r="R22" s="562" t="str">
        <f t="shared" si="10"/>
        <v xml:space="preserve"> </v>
      </c>
      <c r="S22" s="348" t="str">
        <f t="shared" si="11"/>
        <v/>
      </c>
      <c r="T22" s="389"/>
      <c r="U22" s="349" t="str">
        <f t="shared" si="17"/>
        <v>0</v>
      </c>
      <c r="V22" s="350" t="str">
        <f t="shared" si="12"/>
        <v xml:space="preserve"> </v>
      </c>
      <c r="W22" s="358" t="str">
        <f t="shared" si="13"/>
        <v/>
      </c>
      <c r="X22" s="391"/>
      <c r="Y22" s="359" t="str">
        <f t="shared" si="18"/>
        <v>0</v>
      </c>
      <c r="Z22" s="360" t="str">
        <f t="shared" si="14"/>
        <v xml:space="preserve"> </v>
      </c>
      <c r="AA22" s="531">
        <f t="shared" si="19"/>
        <v>1</v>
      </c>
      <c r="AB22" s="586">
        <f t="shared" si="20"/>
        <v>3</v>
      </c>
      <c r="AC22" s="539"/>
      <c r="AD22" s="226">
        <v>1</v>
      </c>
      <c r="AE22" s="244">
        <f>IF(AE$21=1,$AF5,IF(AE$21=2,$AG5,IF(AE$21=3,$AH5,IF(AE$21=4,$AI5,IF(AE$21=5,$AJ5,IF(AE$21=6,$AK5,IF(AE$21=7,$AL5,IF(AE$21=8,$AM5,IF(AE$21=9,$AN5,IF(AE$21=10,$AO5,IF(AE$21=11,$AP5,IF(AE$21=12,$AQ5,IF(AE$21=13,$AR5,IF(AE$21=14,$AS5,IF(AE$21=15,$AT5,IF(AE$21=16,$AU5,IF(AE$21=17,$AV5,IF(AE$21=18,$AW5,IF(AE$21=19,$AX5,IF(AE$21=20,$AY5,IF(AE$21=21,$AZ5,IF(AE$21=22,$BA5,IF(AE$21=23,$BB5,IF(AE$21=24,$BC5,IF(AE$21=25,$BD5,IF(AE$21=26,$BE5,IF(AE$21=27,$BF5,IF(AE$21=28,$BG5,IF(AE$21=29,$BH5,IF(AE$21=30,$BI5,IF(AE$21=31,$BJ5,IF(AE$21=32,$BK5,IF(AE$21=33,$BL5,IF(AE$21=34,$BM5,IF(AE$21=35,$BN5,IF(AE$21=36,$BO5,IF(AE$21=37,$BP5,IF(AE$21=38,$BQ5,IF(AE$21=39,$BR5,IF(AE$21=40,$BS5,""))))))))))))))))))))))))))))))))))))))))</f>
        <v>22</v>
      </c>
      <c r="AI22" s="238">
        <v>1</v>
      </c>
      <c r="AJ22" s="245">
        <f>IF(AJ$21=1,$AF5,IF(AJ$21=2,$AG5,IF(AJ$21=3,$AH5,IF(AJ$21=4,$AI5,IF(AJ$21=5,$AJ5,IF(AJ$21=6,$AK5,IF(AJ$21=7,$AL5,IF(AJ$21=8,$AM5,IF(AJ$21=9,$AN5,IF(AJ$21=10,$AO5,IF(AJ$21=11,$AP5,IF(AJ$21=12,$AQ5,IF(AJ$21=13,$AR5,IF(AJ$21=14,$AS5,IF(AJ$21=15,$AT5,IF(AJ$21=16,$AU5,IF(AJ$21=17,$AV5,IF(AJ$21=18,$AW5,IF(AJ$21=19,$AX5,IF(AJ$21=20,$AY5,IF(AJ$21=21,$AZ5,IF(AJ$21=22,$BA5,IF(AJ$21=23,$BB5,IF(AJ$21=24,$BC5,IF(AJ$21=25,$BD5,IF(AJ$21=26,$BE5,IF(AJ$21=27,$BF5,IF(AJ$21=28,$BG5,IF(AJ$21=29,$BH5,IF(AJ$21=30,$BI5,IF(AJ$21=31,$BJ5,IF(AJ$21=32,$BK5,IF(AJ$21=33,$BL5,IF(AJ$21=34,$BM5,IF(AJ$21=35,$BN5,IF(AJ$21=36,$BO5,IF(AJ$21=37,$BP5,IF(AJ$21=38,$BQ5,IF(AJ$21=39,$BR5,IF(AJ$21=40,$BS5,""))))))))))))))))))))))))))))))))))))))))</f>
        <v>24</v>
      </c>
      <c r="AN22" s="240">
        <v>1</v>
      </c>
      <c r="AO22" s="246">
        <f>IF(AO$21=1,$AF5,IF(AO$21=2,$AG5,IF(AO$21=3,$AH5,IF(AO$21=4,$AI5,IF(AO$21=5,$AJ5,IF(AO$21=6,$AK5,IF(AO$21=7,$AL5,IF(AO$21=8,$AM5,IF(AO$21=9,$AN5,IF(AO$21=10,$AO5,IF(AO$21=11,$AP5,IF(AO$21=12,$AQ5,IF(AO$21=13,$AR5,IF(AO$21=14,$AS5,IF(AO$21=15,$AT5,IF(AO$21=16,$AU5,IF(AO$21=17,$AV5,IF(AO$21=18,$AW5,IF(AO$21=19,$AX5,IF(AO$21=20,$AY5,IF(AO$21=21,$AZ5,IF(AO$21=22,$BA5,IF(AO$21=23,$BB5,IF(AO$21=24,$BC5,IF(AO$21=25,$BD5,IF(AO$21=26,$BE5,IF(AO$21=27,$BF5,IF(AO$21=28,$BG5,IF(AO$21=29,$BH5,IF(AO$21=30,$BI5,IF(AO$21=31,$BJ5,IF(AO$21=32,$BK5,IF(AO$21=33,$BL5,IF(AO$21=34,$BM5,IF(AO$21=35,$BN5,IF(AO$21=36,$BO5,IF(AO$21=37,$BP5,IF(AO$21=38,$BQ5,IF(AO$21=39,$BR5,IF(AO$21=40,$BS5,""))))))))))))))))))))))))))))))))))))))))</f>
        <v>19</v>
      </c>
      <c r="AS22" s="338">
        <v>1</v>
      </c>
      <c r="AT22" s="340">
        <f>IF(AT$21=1,$AF5,IF(AT$21=2,$AG5,IF(AT$21=3,$AH5,IF(AT$21=4,$AI5,IF(AT$21=5,$AJ5,IF(AT$21=6,$AK5,IF(AT$21=7,$AL5,IF(AT$21=8,$AM5,IF(AT$21=9,$AN5,IF(AT$21=10,$AO5,IF(AT$21=11,$AP5,IF(AT$21=12,$AQ5,IF(AT$21=13,$AR5,IF(AT$21=14,$AS5,IF(AT$21=15,$AT5,IF(AT$21=16,$AU5,IF(AT$21=17,$AV5,IF(AT$21=18,$AW5,IF(AT$21=19,$AX5,IF(AT$21=20,$AY5,IF(AT$21=21,$AZ5,IF(AT$21=22,$BA5,IF(AT$21=23,$BB5,IF(AT$21=24,$BC5,IF(AT$21=25,$BD5,IF(AT$21=26,$BE5,IF(AT$21=27,$BF5,IF(AT$21=28,$BG5,IF(AT$21=29,$BH5,IF(AT$21=30,$BI5,IF(AT$21=31,$BJ5,IF(AT$21=32,$BK5,IF(AT$21=33,$BL5,IF(AT$21=34,$BM5,IF(AT$21=35,$BN5,IF(AT$21=36,$BO5,IF(AT$21=37,$BP5,IF(AT$21=38,$BQ5,IF(AT$21=39,$BR5,IF(AT$21=40,$BS5,""))))))))))))))))))))))))))))))))))))))))</f>
        <v>17</v>
      </c>
      <c r="AX22" s="234">
        <v>1</v>
      </c>
      <c r="AY22" s="234">
        <f>IF(AY$21=1,$AF5,IF(AY$21=2,$AG5,IF(AY$21=3,$AH5,IF(AY$21=4,$AI5,IF(AY$21=5,$AJ5,IF(AY$21=6,$AK5,IF(AY$21=7,$AL5,IF(AY$21=8,$AM5,IF(AY$21=9,$AN5,IF(AY$21=10,$AO5,IF(AY$21=11,$AP5,IF(AY$21=12,$AQ5,IF(AY$21=13,$AR5,IF(AY$21=14,$AS5,IF(AY$21=15,$AT5,IF(AY$21=16,$AU5,IF(AY$21=17,$AV5,IF(AY$21=18,$AW5,IF(AY$21=19,$AX5,IF(AY$21=20,$AY5,IF(AY$21=21,$AZ5,IF(AY$21=22,$BA5,IF(AY$21=23,$BB5,IF(AY$21=24,$BC5,IF(AY$21=25,$BD5,IF(AY$21=26,$BE5,IF(AY$21=27,$BF5,IF(AY$21=28,$BG5,IF(AY$21=29,$BH5,IF(AY$21=30,$BI5,IF(AY$21=31,$BJ5,IF(AY$21=32,$BK5,IF(AY$21=33,$BL5,IF(AY$21=34,$BM5,IF(AY$21=35,$BN5,IF(AY$21=36,$BO5,IF(AY$21=37,$BP5,IF(AY$21=38,$BQ5,IF(AY$21=39,$BR5,IF(AY$21=40,$BS5,""))))))))))))))))))))))))))))))))))))))))</f>
        <v>20</v>
      </c>
      <c r="BC22" s="364">
        <v>1</v>
      </c>
      <c r="BD22" s="364" t="str">
        <f>IF(BD$21=1,$AF5,IF(BD$21=2,$AG5,IF(BD$21=3,$AH5,IF(BD$21=4,$AI5,IF(BD$21=5,$AJ5,IF(BD$21=6,$AK5,IF(BD$21=7,$AL5,IF(BD$21=8,$AM5,IF(BD$21=9,$AN5,IF(BD$21=10,$AO5,IF(BD$21=11,$AP5,IF(BD$21=12,$AQ5,IF(BD$21=13,$AR5,IF(BD$21=14,$AS5,IF(BD$21=15,$AT5,IF(BD$21=16,$AU5,IF(BD$21=17,$AV5,IF(BD$21=18,$AW5,IF(BD$21=19,$AX5,IF(BD$21=20,$AY5,IF(BD$21=21,$AZ5,IF(BD$21=22,$BA5,IF(BD$21=23,$BB5,IF(BD$21=24,$BC5,IF(BD$21=25,$BD5,IF(BD$21=26,$BE5,IF(BD$21=27,$BF5,IF(BD$21=28,$BG5,IF(BD$21=29,$BH5,IF(BD$21=30,$BI5,IF(BD$21=31,$BJ5,IF(BD$21=32,$BK5,IF(BD$21=33,$BL5,IF(BD$21=34,$BM5,IF(BD$21=35,$BN5,IF(BD$21=36,$BO5,IF(BD$21=37,$BP5,IF(BD$21=38,$BQ5,IF(BD$21=39,$BR5,IF(BD$21=40,$BS5,""))))))))))))))))))))))))))))))))))))))))</f>
        <v/>
      </c>
    </row>
    <row r="23" spans="1:56" ht="22.5" x14ac:dyDescent="0.45">
      <c r="A23" s="367" t="s">
        <v>183</v>
      </c>
      <c r="B23" s="371" t="s">
        <v>193</v>
      </c>
      <c r="C23" s="547" t="str">
        <f t="shared" si="0"/>
        <v/>
      </c>
      <c r="D23" s="373"/>
      <c r="E23" s="343" t="str">
        <f t="shared" si="1"/>
        <v>0</v>
      </c>
      <c r="F23" s="332" t="str">
        <f t="shared" si="2"/>
        <v xml:space="preserve"> </v>
      </c>
      <c r="G23" s="70">
        <f t="shared" si="15"/>
        <v>1</v>
      </c>
      <c r="H23" s="377">
        <v>71.5</v>
      </c>
      <c r="I23" s="344">
        <f t="shared" si="4"/>
        <v>24</v>
      </c>
      <c r="J23" s="341">
        <f t="shared" si="5"/>
        <v>24</v>
      </c>
      <c r="K23" s="59">
        <f t="shared" si="6"/>
        <v>3</v>
      </c>
      <c r="L23" s="382">
        <v>69.5</v>
      </c>
      <c r="M23" s="345">
        <f t="shared" si="7"/>
        <v>15</v>
      </c>
      <c r="N23" s="90">
        <f t="shared" si="8"/>
        <v>15</v>
      </c>
      <c r="O23" s="52">
        <f t="shared" si="9"/>
        <v>7</v>
      </c>
      <c r="P23" s="107">
        <v>64</v>
      </c>
      <c r="Q23" s="347">
        <f t="shared" si="16"/>
        <v>0</v>
      </c>
      <c r="R23" s="562" t="str">
        <f t="shared" si="10"/>
        <v xml:space="preserve"> </v>
      </c>
      <c r="S23" s="348">
        <f t="shared" si="11"/>
        <v>8</v>
      </c>
      <c r="T23" s="389">
        <v>63</v>
      </c>
      <c r="U23" s="349">
        <f t="shared" si="17"/>
        <v>0</v>
      </c>
      <c r="V23" s="350" t="str">
        <f t="shared" si="12"/>
        <v xml:space="preserve"> </v>
      </c>
      <c r="W23" s="358" t="str">
        <f t="shared" si="13"/>
        <v/>
      </c>
      <c r="X23" s="391"/>
      <c r="Y23" s="359" t="str">
        <f t="shared" si="18"/>
        <v>0</v>
      </c>
      <c r="Z23" s="360" t="str">
        <f t="shared" si="14"/>
        <v xml:space="preserve"> </v>
      </c>
      <c r="AA23" s="531">
        <f t="shared" si="19"/>
        <v>4</v>
      </c>
      <c r="AB23" s="586">
        <f t="shared" si="20"/>
        <v>39</v>
      </c>
      <c r="AC23" s="539"/>
      <c r="AD23" s="226">
        <v>2</v>
      </c>
      <c r="AE23" s="244">
        <f t="shared" ref="AE23:AE31" si="26">IF(AE$21=1,AF6,IF(AE$21=2,AG6,IF(AE$21=3,AH6,IF(AE$21=4,AI6,IF(AE$21=5,AJ6,IF(AE$21=6,AK6,IF(AE$21=7,AL6,IF(AE$21=8,AM6,IF(AE$21=9,AN6,IF(AE$21=10,AO6,IF(AE$21=11,AP6,IF(AE$21=12,AQ6,IF(AE$21=13,AR6,IF(AE$21=14,AS6,IF(AE$21=15,AT6,IF(AE$21=16,AU6,IF(AE$21=17,AV6,IF(AE$21=18,AW6,IF(AE$21=19,AX6,IF(AE$21=20,AY6,IF(AE$21=21,AZ6,IF(AE$21=22,BA6,IF(AE$21=23,BB6,IF(AE$21=24,BC6,IF(AE$21=25,BD6,IF(AE$21=26,BE6,IF(AE$21=27,BF6,IF(AE$21=28,BG6,IF(AE$21=29,BH6,IF(AE$21=30,BI6,IF(AE$21=31,BJ6,IF(AE$21=32,BK6,IF(AE$21=33,BL6,IF(AE$21=34,BM6,IF(AE$21=35,BN6,IF(AE$21=36,BO6,IF(AE$21=37,BP6,IF(AE$21=38,BQ6,IF(AE$21=39,BR6,IF(AE$21=40,BS6,""))))))))))))))))))))))))))))))))))))))))</f>
        <v>20</v>
      </c>
      <c r="AI23" s="238">
        <v>2</v>
      </c>
      <c r="AJ23" s="245">
        <f t="shared" ref="AJ23:AJ31" si="27">IF(AJ$21=1,$AF6,IF(AJ$21=2,$AG6,IF(AJ$21=3,$AH6,IF(AJ$21=4,$AI6,IF(AJ$21=5,$AJ6,IF(AJ$21=6,$AK6,IF(AJ$21=7,$AL6,IF(AJ$21=8,$AM6,IF(AJ$21=9,$AN6,IF(AJ$21=10,$AO6,IF(AJ$21=11,$AP6,IF(AJ$21=12,$AQ6,IF(AJ$21=13,$AR6,IF(AJ$21=14,$AS6,IF(AJ$21=15,$AT6,IF(AJ$21=16,$AU6,IF(AJ$21=17,$AV6,IF(AJ$21=18,$AW6,IF(AJ$21=19,$AX6,IF(AJ$21=20,$AY6,IF(AJ$21=21,$AZ6,IF(AJ$21=22,$BA6,IF(AJ$21=23,$BB6,IF(AJ$21=24,$BC6,IF(AJ$21=25,$BD6,IF(AJ$21=26,$BE6,IF(AJ$21=27,$BF6,IF(AJ$21=28,$BG6,IF(AJ$21=29,$BH6,IF(AJ$21=30,$BI6,IF(AJ$21=31,$BJ6,IF(AJ$21=32,$BK6,IF(AJ$21=33,$BL6,IF(AJ$21=34,$BM6,IF(AJ$21=35,$BN6,IF(AJ$21=36,$BO6,IF(AJ$21=37,$BP6,IF(AJ$21=38,$BQ6,IF(AJ$21=39,$BR6,IF(AJ$21=40,$BS6,""))))))))))))))))))))))))))))))))))))))))</f>
        <v>22</v>
      </c>
      <c r="AN23" s="240">
        <v>2</v>
      </c>
      <c r="AO23" s="246">
        <f t="shared" ref="AO23:AO31" si="28">IF(AO$21=1,$AF6,IF(AO$21=2,$AG6,IF(AO$21=3,$AH6,IF(AO$21=4,$AI6,IF(AO$21=5,$AJ6,IF(AO$21=6,$AK6,IF(AO$21=7,$AL6,IF(AO$21=8,$AM6,IF(AO$21=9,$AN6,IF(AO$21=10,$AO6,IF(AO$21=11,$AP6,IF(AO$21=12,$AQ6,IF(AO$21=13,$AR6,IF(AO$21=14,$AS6,IF(AO$21=15,$AT6,IF(AO$21=16,$AU6,IF(AO$21=17,$AV6,IF(AO$21=18,$AW6,IF(AO$21=19,$AX6,IF(AO$21=20,$AY6,IF(AO$21=21,$AZ6,IF(AO$21=22,$BA6,IF(AO$21=23,$BB6,IF(AO$21=24,$BC6,IF(AO$21=25,$BD6,IF(AO$21=26,$BE6,IF(AO$21=27,$BF6,IF(AO$21=28,$BG6,IF(AO$21=29,$BH6,IF(AO$21=30,$BI6,IF(AO$21=31,$BJ6,IF(AO$21=32,$BK6,IF(AO$21=33,$BL6,IF(AO$21=34,$BM6,IF(AO$21=35,$BN6,IF(AO$21=36,$BO6,IF(AO$21=37,$BP6,IF(AO$21=38,$BQ6,IF(AO$21=39,$BR6,IF(AO$21=40,$BS6,""))))))))))))))))))))))))))))))))))))))))</f>
        <v>17</v>
      </c>
      <c r="AS23" s="338">
        <v>2</v>
      </c>
      <c r="AT23" s="340">
        <f t="shared" ref="AT23:AT31" si="29">IF(AT$21=1,$AF6,IF(AT$21=2,$AG6,IF(AT$21=3,$AH6,IF(AT$21=4,$AI6,IF(AT$21=5,$AJ6,IF(AT$21=6,$AK6,IF(AT$21=7,$AL6,IF(AT$21=8,$AM6,IF(AT$21=9,$AN6,IF(AT$21=10,$AO6,IF(AT$21=11,$AP6,IF(AT$21=12,$AQ6,IF(AT$21=13,$AR6,IF(AT$21=14,$AS6,IF(AT$21=15,$AT6,IF(AT$21=16,$AU6,IF(AT$21=17,$AV6,IF(AT$21=18,$AW6,IF(AT$21=19,$AX6,IF(AT$21=20,$AY6,IF(AT$21=21,$AZ6,IF(AT$21=22,$BA6,IF(AT$21=23,$BB6,IF(AT$21=24,$BC6,IF(AT$21=25,$BD6,IF(AT$21=26,$BE6,IF(AT$21=27,$BF6,IF(AT$21=28,$BG6,IF(AT$21=29,$BH6,IF(AT$21=30,$BI6,IF(AT$21=31,$BJ6,IF(AT$21=32,$BK6,IF(AT$21=33,$BL6,IF(AT$21=34,$BM6,IF(AT$21=35,$BN6,IF(AT$21=36,$BO6,IF(AT$21=37,$BP6,IF(AT$21=38,$BQ6,IF(AT$21=39,$BR6,IF(AT$21=40,$BS6,""))))))))))))))))))))))))))))))))))))))))</f>
        <v>15</v>
      </c>
      <c r="AX23" s="234">
        <v>2</v>
      </c>
      <c r="AY23" s="234">
        <f t="shared" ref="AY23:AY31" si="30">IF(AY$21=1,$AF6,IF(AY$21=2,$AG6,IF(AY$21=3,$AH6,IF(AY$21=4,$AI6,IF(AY$21=5,$AJ6,IF(AY$21=6,$AK6,IF(AY$21=7,$AL6,IF(AY$21=8,$AM6,IF(AY$21=9,$AN6,IF(AY$21=10,$AO6,IF(AY$21=11,$AP6,IF(AY$21=12,$AQ6,IF(AY$21=13,$AR6,IF(AY$21=14,$AS6,IF(AY$21=15,$AT6,IF(AY$21=16,$AU6,IF(AY$21=17,$AV6,IF(AY$21=18,$AW6,IF(AY$21=19,$AX6,IF(AY$21=20,$AY6,IF(AY$21=21,$AZ6,IF(AY$21=22,$BA6,IF(AY$21=23,$BB6,IF(AY$21=24,$BC6,IF(AY$21=25,$BD6,IF(AY$21=26,$BE6,IF(AY$21=27,$BF6,IF(AY$21=28,$BG6,IF(AY$21=29,$BH6,IF(AY$21=30,$BI6,IF(AY$21=31,$BJ6,IF(AY$21=32,$BK6,IF(AY$21=33,$BL6,IF(AY$21=34,$BM6,IF(AY$21=35,$BN6,IF(AY$21=36,$BO6,IF(AY$21=37,$BP6,IF(AY$21=38,$BQ6,IF(AY$21=39,$BR6,IF(AY$21=40,$BS6,""))))))))))))))))))))))))))))))))))))))))</f>
        <v>18</v>
      </c>
      <c r="BC23" s="364">
        <v>2</v>
      </c>
      <c r="BD23" s="364" t="str">
        <f t="shared" ref="BD23:BD31" si="31">IF(BD$21=1,$AF6,IF(BD$21=2,$AG6,IF(BD$21=3,$AH6,IF(BD$21=4,$AI6,IF(BD$21=5,$AJ6,IF(BD$21=6,$AK6,IF(BD$21=7,$AL6,IF(BD$21=8,$AM6,IF(BD$21=9,$AN6,IF(BD$21=10,$AO6,IF(BD$21=11,$AP6,IF(BD$21=12,$AQ6,IF(BD$21=13,$AR6,IF(BD$21=14,$AS6,IF(BD$21=15,$AT6,IF(BD$21=16,$AU6,IF(BD$21=17,$AV6,IF(BD$21=18,$AW6,IF(BD$21=19,$AX6,IF(BD$21=20,$AY6,IF(BD$21=21,$AZ6,IF(BD$21=22,$BA6,IF(BD$21=23,$BB6,IF(BD$21=24,$BC6,IF(BD$21=25,$BD6,IF(BD$21=26,$BE6,IF(BD$21=27,$BF6,IF(BD$21=28,$BG6,IF(BD$21=29,$BH6,IF(BD$21=30,$BI6,IF(BD$21=31,$BJ6,IF(BD$21=32,$BK6,IF(BD$21=33,$BL6,IF(BD$21=34,$BM6,IF(BD$21=35,$BN6,IF(BD$21=36,$BO6,IF(BD$21=37,$BP6,IF(BD$21=38,$BQ6,IF(BD$21=39,$BR6,IF(BD$21=40,$BS6,""))))))))))))))))))))))))))))))))))))))))</f>
        <v/>
      </c>
    </row>
    <row r="24" spans="1:56" ht="22.5" x14ac:dyDescent="0.45">
      <c r="A24" s="370" t="s">
        <v>194</v>
      </c>
      <c r="B24" s="370" t="s">
        <v>195</v>
      </c>
      <c r="C24" s="547" t="str">
        <f t="shared" si="0"/>
        <v/>
      </c>
      <c r="D24" s="373"/>
      <c r="E24" s="343" t="str">
        <f t="shared" si="1"/>
        <v>0</v>
      </c>
      <c r="F24" s="332" t="str">
        <f t="shared" si="2"/>
        <v xml:space="preserve"> </v>
      </c>
      <c r="G24" s="70">
        <f t="shared" si="15"/>
        <v>9</v>
      </c>
      <c r="H24" s="377">
        <v>60</v>
      </c>
      <c r="I24" s="344" t="str">
        <f t="shared" si="4"/>
        <v>0,00</v>
      </c>
      <c r="J24" s="341" t="str">
        <f t="shared" si="5"/>
        <v xml:space="preserve"> </v>
      </c>
      <c r="K24" s="59" t="str">
        <f t="shared" si="6"/>
        <v/>
      </c>
      <c r="L24" s="382"/>
      <c r="M24" s="345" t="str">
        <f t="shared" si="7"/>
        <v>0</v>
      </c>
      <c r="N24" s="90" t="str">
        <f t="shared" si="8"/>
        <v xml:space="preserve"> </v>
      </c>
      <c r="O24" s="52" t="str">
        <f t="shared" si="9"/>
        <v/>
      </c>
      <c r="P24" s="107"/>
      <c r="Q24" s="347" t="str">
        <f t="shared" si="16"/>
        <v>0</v>
      </c>
      <c r="R24" s="562" t="str">
        <f t="shared" si="10"/>
        <v xml:space="preserve"> </v>
      </c>
      <c r="S24" s="348" t="str">
        <f t="shared" si="11"/>
        <v/>
      </c>
      <c r="T24" s="389"/>
      <c r="U24" s="349" t="str">
        <f t="shared" si="17"/>
        <v>0</v>
      </c>
      <c r="V24" s="350" t="str">
        <f t="shared" si="12"/>
        <v xml:space="preserve"> </v>
      </c>
      <c r="W24" s="358" t="str">
        <f t="shared" si="13"/>
        <v/>
      </c>
      <c r="X24" s="391"/>
      <c r="Y24" s="359" t="str">
        <f t="shared" si="18"/>
        <v>0</v>
      </c>
      <c r="Z24" s="360" t="str">
        <f t="shared" si="14"/>
        <v xml:space="preserve"> </v>
      </c>
      <c r="AA24" s="531">
        <f t="shared" si="19"/>
        <v>1</v>
      </c>
      <c r="AB24" s="586">
        <f t="shared" si="20"/>
        <v>0</v>
      </c>
      <c r="AC24" s="539"/>
      <c r="AD24" s="226">
        <v>3</v>
      </c>
      <c r="AE24" s="244">
        <f t="shared" si="26"/>
        <v>18</v>
      </c>
      <c r="AI24" s="238">
        <v>3</v>
      </c>
      <c r="AJ24" s="245">
        <f t="shared" si="27"/>
        <v>20</v>
      </c>
      <c r="AN24" s="240">
        <v>3</v>
      </c>
      <c r="AO24" s="246">
        <f t="shared" si="28"/>
        <v>15</v>
      </c>
      <c r="AS24" s="338">
        <v>3</v>
      </c>
      <c r="AT24" s="340">
        <f t="shared" si="29"/>
        <v>13</v>
      </c>
      <c r="AX24" s="234">
        <v>3</v>
      </c>
      <c r="AY24" s="234">
        <f t="shared" si="30"/>
        <v>16</v>
      </c>
      <c r="BC24" s="364">
        <v>3</v>
      </c>
      <c r="BD24" s="364" t="str">
        <f t="shared" si="31"/>
        <v/>
      </c>
    </row>
    <row r="25" spans="1:56" ht="22.5" x14ac:dyDescent="0.45">
      <c r="A25" s="366" t="s">
        <v>196</v>
      </c>
      <c r="B25" s="366" t="s">
        <v>197</v>
      </c>
      <c r="C25" s="547" t="str">
        <f t="shared" si="0"/>
        <v/>
      </c>
      <c r="D25" s="373"/>
      <c r="E25" s="343" t="str">
        <f t="shared" si="1"/>
        <v>0</v>
      </c>
      <c r="F25" s="332" t="str">
        <f t="shared" si="2"/>
        <v xml:space="preserve"> </v>
      </c>
      <c r="G25" s="70">
        <f t="shared" si="15"/>
        <v>4</v>
      </c>
      <c r="H25" s="377">
        <v>67</v>
      </c>
      <c r="I25" s="344">
        <f t="shared" si="4"/>
        <v>18</v>
      </c>
      <c r="J25" s="341">
        <f t="shared" si="5"/>
        <v>18</v>
      </c>
      <c r="K25" s="59">
        <f t="shared" si="6"/>
        <v>10</v>
      </c>
      <c r="L25" s="382">
        <v>63</v>
      </c>
      <c r="M25" s="345">
        <f t="shared" si="7"/>
        <v>0</v>
      </c>
      <c r="N25" s="90" t="str">
        <f t="shared" si="8"/>
        <v xml:space="preserve"> </v>
      </c>
      <c r="O25" s="52">
        <f t="shared" si="9"/>
        <v>9</v>
      </c>
      <c r="P25" s="107">
        <v>62</v>
      </c>
      <c r="Q25" s="347">
        <f t="shared" si="16"/>
        <v>0</v>
      </c>
      <c r="R25" s="562" t="str">
        <f t="shared" si="10"/>
        <v xml:space="preserve"> </v>
      </c>
      <c r="S25" s="348">
        <f t="shared" si="11"/>
        <v>5</v>
      </c>
      <c r="T25" s="389">
        <v>65</v>
      </c>
      <c r="U25" s="349">
        <f t="shared" si="17"/>
        <v>11</v>
      </c>
      <c r="V25" s="350">
        <f t="shared" si="12"/>
        <v>11</v>
      </c>
      <c r="W25" s="358" t="str">
        <f t="shared" si="13"/>
        <v/>
      </c>
      <c r="X25" s="391"/>
      <c r="Y25" s="359" t="str">
        <f t="shared" si="18"/>
        <v>0</v>
      </c>
      <c r="Z25" s="360" t="str">
        <f t="shared" si="14"/>
        <v xml:space="preserve"> </v>
      </c>
      <c r="AA25" s="531">
        <f t="shared" si="19"/>
        <v>4</v>
      </c>
      <c r="AB25" s="586">
        <f t="shared" si="20"/>
        <v>29</v>
      </c>
      <c r="AC25" s="539"/>
      <c r="AD25" s="226">
        <v>4</v>
      </c>
      <c r="AE25" s="244">
        <f t="shared" si="26"/>
        <v>16</v>
      </c>
      <c r="AI25" s="238">
        <v>4</v>
      </c>
      <c r="AJ25" s="245">
        <f t="shared" si="27"/>
        <v>18</v>
      </c>
      <c r="AN25" s="240">
        <v>4</v>
      </c>
      <c r="AO25" s="246">
        <f t="shared" si="28"/>
        <v>13</v>
      </c>
      <c r="AS25" s="338">
        <v>4</v>
      </c>
      <c r="AT25" s="340">
        <f t="shared" si="29"/>
        <v>11</v>
      </c>
      <c r="AX25" s="234">
        <v>4</v>
      </c>
      <c r="AY25" s="234">
        <f t="shared" si="30"/>
        <v>14</v>
      </c>
      <c r="BC25" s="364">
        <v>4</v>
      </c>
      <c r="BD25" s="364" t="str">
        <f t="shared" si="31"/>
        <v/>
      </c>
    </row>
    <row r="26" spans="1:56" ht="22.5" x14ac:dyDescent="0.45">
      <c r="A26" s="369" t="s">
        <v>116</v>
      </c>
      <c r="B26" s="369" t="s">
        <v>125</v>
      </c>
      <c r="C26" s="547" t="str">
        <f t="shared" si="0"/>
        <v/>
      </c>
      <c r="D26" s="373"/>
      <c r="E26" s="343" t="str">
        <f t="shared" si="1"/>
        <v>0</v>
      </c>
      <c r="F26" s="332" t="str">
        <f t="shared" si="2"/>
        <v xml:space="preserve"> </v>
      </c>
      <c r="G26" s="70">
        <f t="shared" si="15"/>
        <v>9</v>
      </c>
      <c r="H26" s="377">
        <v>60</v>
      </c>
      <c r="I26" s="344" t="str">
        <f t="shared" si="4"/>
        <v>0,00</v>
      </c>
      <c r="J26" s="341" t="str">
        <f t="shared" si="5"/>
        <v xml:space="preserve"> </v>
      </c>
      <c r="K26" s="59" t="str">
        <f t="shared" si="6"/>
        <v/>
      </c>
      <c r="L26" s="382"/>
      <c r="M26" s="345" t="str">
        <f t="shared" si="7"/>
        <v>0</v>
      </c>
      <c r="N26" s="90" t="str">
        <f t="shared" si="8"/>
        <v xml:space="preserve"> </v>
      </c>
      <c r="O26" s="52" t="str">
        <f t="shared" si="9"/>
        <v/>
      </c>
      <c r="P26" s="107"/>
      <c r="Q26" s="347" t="str">
        <f t="shared" si="16"/>
        <v>0</v>
      </c>
      <c r="R26" s="562" t="str">
        <f t="shared" si="10"/>
        <v xml:space="preserve"> </v>
      </c>
      <c r="S26" s="348" t="str">
        <f t="shared" si="11"/>
        <v/>
      </c>
      <c r="T26" s="389"/>
      <c r="U26" s="349" t="str">
        <f t="shared" si="17"/>
        <v>0</v>
      </c>
      <c r="V26" s="350" t="str">
        <f t="shared" si="12"/>
        <v xml:space="preserve"> </v>
      </c>
      <c r="W26" s="358" t="str">
        <f t="shared" si="13"/>
        <v/>
      </c>
      <c r="X26" s="391"/>
      <c r="Y26" s="359" t="str">
        <f t="shared" si="18"/>
        <v>0</v>
      </c>
      <c r="Z26" s="360" t="str">
        <f t="shared" si="14"/>
        <v xml:space="preserve"> </v>
      </c>
      <c r="AA26" s="531">
        <f t="shared" si="19"/>
        <v>1</v>
      </c>
      <c r="AB26" s="586">
        <f t="shared" si="20"/>
        <v>0</v>
      </c>
      <c r="AC26" s="539"/>
      <c r="AD26" s="226">
        <v>5</v>
      </c>
      <c r="AE26" s="244">
        <f t="shared" si="26"/>
        <v>14</v>
      </c>
      <c r="AI26" s="238">
        <v>5</v>
      </c>
      <c r="AJ26" s="245">
        <f t="shared" si="27"/>
        <v>16</v>
      </c>
      <c r="AN26" s="240">
        <v>5</v>
      </c>
      <c r="AO26" s="246">
        <f t="shared" si="28"/>
        <v>11</v>
      </c>
      <c r="AS26" s="338">
        <v>5</v>
      </c>
      <c r="AT26" s="340">
        <f t="shared" si="29"/>
        <v>9</v>
      </c>
      <c r="AX26" s="234">
        <v>5</v>
      </c>
      <c r="AY26" s="234">
        <f t="shared" si="30"/>
        <v>12</v>
      </c>
      <c r="BC26" s="364">
        <v>5</v>
      </c>
      <c r="BD26" s="364" t="str">
        <f t="shared" si="31"/>
        <v/>
      </c>
    </row>
    <row r="27" spans="1:56" ht="22.5" x14ac:dyDescent="0.45">
      <c r="A27" s="366" t="s">
        <v>198</v>
      </c>
      <c r="B27" s="366" t="s">
        <v>109</v>
      </c>
      <c r="C27" s="547" t="str">
        <f t="shared" si="0"/>
        <v/>
      </c>
      <c r="D27" s="373"/>
      <c r="E27" s="343" t="str">
        <f t="shared" si="1"/>
        <v>0</v>
      </c>
      <c r="F27" s="332" t="str">
        <f t="shared" si="2"/>
        <v xml:space="preserve"> </v>
      </c>
      <c r="G27" s="70">
        <f t="shared" si="15"/>
        <v>9</v>
      </c>
      <c r="H27" s="377">
        <v>60</v>
      </c>
      <c r="I27" s="344" t="str">
        <f t="shared" si="4"/>
        <v>0,00</v>
      </c>
      <c r="J27" s="341" t="str">
        <f t="shared" si="5"/>
        <v xml:space="preserve"> </v>
      </c>
      <c r="K27" s="59" t="str">
        <f t="shared" si="6"/>
        <v/>
      </c>
      <c r="L27" s="382"/>
      <c r="M27" s="345" t="str">
        <f t="shared" si="7"/>
        <v>0</v>
      </c>
      <c r="N27" s="90" t="str">
        <f t="shared" si="8"/>
        <v xml:space="preserve"> </v>
      </c>
      <c r="O27" s="52" t="str">
        <f t="shared" si="9"/>
        <v/>
      </c>
      <c r="P27" s="107"/>
      <c r="Q27" s="347" t="str">
        <f t="shared" si="16"/>
        <v>0</v>
      </c>
      <c r="R27" s="562" t="str">
        <f t="shared" si="10"/>
        <v xml:space="preserve"> </v>
      </c>
      <c r="S27" s="348" t="str">
        <f t="shared" si="11"/>
        <v/>
      </c>
      <c r="T27" s="389"/>
      <c r="U27" s="349" t="str">
        <f t="shared" si="17"/>
        <v>0</v>
      </c>
      <c r="V27" s="350" t="str">
        <f t="shared" si="12"/>
        <v xml:space="preserve"> </v>
      </c>
      <c r="W27" s="358" t="str">
        <f t="shared" si="13"/>
        <v/>
      </c>
      <c r="X27" s="391"/>
      <c r="Y27" s="359" t="str">
        <f t="shared" si="18"/>
        <v>0</v>
      </c>
      <c r="Z27" s="360" t="str">
        <f t="shared" si="14"/>
        <v xml:space="preserve"> </v>
      </c>
      <c r="AA27" s="531">
        <f t="shared" si="19"/>
        <v>1</v>
      </c>
      <c r="AB27" s="586">
        <f t="shared" si="20"/>
        <v>0</v>
      </c>
      <c r="AC27" s="539"/>
      <c r="AD27" s="226">
        <v>6</v>
      </c>
      <c r="AE27" s="244">
        <f t="shared" si="26"/>
        <v>12</v>
      </c>
      <c r="AI27" s="238">
        <v>6</v>
      </c>
      <c r="AJ27" s="245">
        <f t="shared" si="27"/>
        <v>14</v>
      </c>
      <c r="AN27" s="240">
        <v>6</v>
      </c>
      <c r="AO27" s="246">
        <f t="shared" si="28"/>
        <v>0</v>
      </c>
      <c r="AS27" s="338">
        <v>6</v>
      </c>
      <c r="AT27" s="340">
        <f t="shared" si="29"/>
        <v>0</v>
      </c>
      <c r="AX27" s="234">
        <v>6</v>
      </c>
      <c r="AY27" s="234">
        <f t="shared" si="30"/>
        <v>10</v>
      </c>
      <c r="BC27" s="364">
        <v>6</v>
      </c>
      <c r="BD27" s="364" t="str">
        <f t="shared" si="31"/>
        <v/>
      </c>
    </row>
    <row r="28" spans="1:56" ht="22.5" x14ac:dyDescent="0.45">
      <c r="A28" s="369" t="s">
        <v>199</v>
      </c>
      <c r="B28" s="369" t="s">
        <v>193</v>
      </c>
      <c r="C28" s="547" t="str">
        <f t="shared" si="0"/>
        <v/>
      </c>
      <c r="D28" s="373"/>
      <c r="E28" s="343" t="str">
        <f t="shared" si="1"/>
        <v>0</v>
      </c>
      <c r="F28" s="332" t="str">
        <f t="shared" si="2"/>
        <v xml:space="preserve"> </v>
      </c>
      <c r="G28" s="70">
        <f t="shared" si="15"/>
        <v>9</v>
      </c>
      <c r="H28" s="377">
        <v>60</v>
      </c>
      <c r="I28" s="344" t="str">
        <f t="shared" si="4"/>
        <v>0,00</v>
      </c>
      <c r="J28" s="341" t="str">
        <f t="shared" si="5"/>
        <v xml:space="preserve"> </v>
      </c>
      <c r="K28" s="59" t="str">
        <f t="shared" si="6"/>
        <v/>
      </c>
      <c r="L28" s="382"/>
      <c r="M28" s="345" t="str">
        <f t="shared" si="7"/>
        <v>0</v>
      </c>
      <c r="N28" s="90" t="str">
        <f t="shared" si="8"/>
        <v xml:space="preserve"> </v>
      </c>
      <c r="O28" s="52" t="str">
        <f t="shared" si="9"/>
        <v/>
      </c>
      <c r="P28" s="107"/>
      <c r="Q28" s="347" t="str">
        <f t="shared" si="16"/>
        <v>0</v>
      </c>
      <c r="R28" s="562" t="str">
        <f t="shared" si="10"/>
        <v xml:space="preserve"> </v>
      </c>
      <c r="S28" s="348" t="str">
        <f t="shared" si="11"/>
        <v/>
      </c>
      <c r="T28" s="389"/>
      <c r="U28" s="349" t="str">
        <f t="shared" si="17"/>
        <v>0</v>
      </c>
      <c r="V28" s="350" t="str">
        <f t="shared" si="12"/>
        <v xml:space="preserve"> </v>
      </c>
      <c r="W28" s="358" t="str">
        <f t="shared" si="13"/>
        <v/>
      </c>
      <c r="X28" s="391"/>
      <c r="Y28" s="359" t="str">
        <f t="shared" si="18"/>
        <v>0</v>
      </c>
      <c r="Z28" s="360" t="str">
        <f t="shared" si="14"/>
        <v xml:space="preserve"> </v>
      </c>
      <c r="AA28" s="531">
        <f t="shared" si="19"/>
        <v>1</v>
      </c>
      <c r="AB28" s="586">
        <f t="shared" si="20"/>
        <v>0</v>
      </c>
      <c r="AC28" s="539"/>
      <c r="AD28" s="226">
        <v>7</v>
      </c>
      <c r="AE28" s="244">
        <f t="shared" si="26"/>
        <v>0</v>
      </c>
      <c r="AG28" s="13">
        <f>IF(AE$21=1,AF15,IF(AE$21=2,AG15,IF(AE$21=3,AH15,IF(AE$21=4,AI15,IF(AE$21=5,AJ15,IF(AE$21=6,AK15,IF(AE$21=7,AL15,IF(AE$21=8,AM15,IF(AE$21=9,AN15,IF(AE$21=10,AO15,IF(AE$21=11,AP15,IF(AE$21=12,AQ15,IF(AE$21=13,AR15,IF(AE$21=14,AS15,IF(AE$21=15,AT15,IF(AE$21=16,AU15,IF(AE$21=17,AV15,IF(AE$21=18,AW15,IF(AE$21=19,AX15,IF(AE$21=20,AY15,IF(AE$21=21,AZ15,IF(AE$21=22,BA15,IF(AE$21=23,BB15,IF(AE$21=24,BC15,IF(AE$21=25,BD15,IF(AE$21=26,BE15,IF(AE$21=27,BF15,IF(AE$21=28,BG15,IF(AE$21=29,BH15,IF(AE$21=30,BI15,IF(AE$21=31,BJ15,IF(AE$21=32,BK15,IF(AE$21=33,BL15,IF(AE$21=34,BM15,IF(AE$21=35,BN15,IF(AE$21=36,BO15,IF(AE$21=37,BP15,IF(AE$21=38,BQ15,IF(AE$21=39,BR15,IF(AE$21=40,BS15,""))))))))))))))))))))))))))))))))))))))))</f>
        <v>0</v>
      </c>
      <c r="AI28" s="238">
        <v>7</v>
      </c>
      <c r="AJ28" s="245">
        <f t="shared" si="27"/>
        <v>0</v>
      </c>
      <c r="AN28" s="240">
        <v>7</v>
      </c>
      <c r="AO28" s="246">
        <f t="shared" si="28"/>
        <v>0</v>
      </c>
      <c r="AQ28" s="13">
        <f>IF(AO$21=1,AP15,IF(AO$21=2,AQ15,IF(AO$21=3,AR15,IF(AO$21=4,AS15,IF(AO$21=5,AT15,IF(AO$21=6,AU15,IF(AO$21=7,AV15,IF(AO$21=8,AW15,IF(AO$21=9,AX15,IF(AO$21=10,AY15,IF(AO$21=11,AZ15,IF(AO$21=12,BA15,IF(AO$21=13,BB15,IF(AO$21=14,BC15,IF(AO$21=15,BD15,IF(AO$21=16,BE15,IF(AO$21=17,BF15,IF(AO$21=18,BG15,IF(AO$21=19,BH15,IF(AO$21=20,BI15,IF(AO$21=21,BJ15,IF(AO$21=22,BK15,IF(AO$21=23,BL15,IF(AO$21=24,BM15,IF(AO$21=25,BN15,IF(AO$21=26,BO15,IF(AO$21=27,BP15,IF(AO$21=28,BQ15,IF(AO$21=29,BR15,IF(AO$21=30,BS15,IF(AO$21=31,BT15,IF(AO$21=32,BU15,IF(AO$21=33,BV15,IF(AO$21=34,BW15,IF(AO$21=35,BX15,IF(AO$21=36,BY15,IF(AO$21=37,BZ15,IF(AO$21=38,CA15,IF(AO$21=39,CB15,IF(AO$21=40,CC15,""))))))))))))))))))))))))))))))))))))))))</f>
        <v>0</v>
      </c>
      <c r="AS28" s="338">
        <v>7</v>
      </c>
      <c r="AT28" s="340">
        <f t="shared" si="29"/>
        <v>0</v>
      </c>
      <c r="AX28" s="234">
        <v>7</v>
      </c>
      <c r="AY28" s="234">
        <f t="shared" si="30"/>
        <v>0</v>
      </c>
      <c r="BC28" s="364">
        <v>7</v>
      </c>
      <c r="BD28" s="364" t="str">
        <f t="shared" si="31"/>
        <v/>
      </c>
    </row>
    <row r="29" spans="1:56" ht="22.5" x14ac:dyDescent="0.45">
      <c r="A29" s="366" t="s">
        <v>124</v>
      </c>
      <c r="B29" s="366" t="s">
        <v>200</v>
      </c>
      <c r="C29" s="547" t="str">
        <f t="shared" si="0"/>
        <v/>
      </c>
      <c r="D29" s="373"/>
      <c r="E29" s="343" t="str">
        <f t="shared" si="1"/>
        <v>0</v>
      </c>
      <c r="F29" s="332" t="str">
        <f t="shared" si="2"/>
        <v xml:space="preserve"> </v>
      </c>
      <c r="G29" s="70">
        <f t="shared" si="15"/>
        <v>9</v>
      </c>
      <c r="H29" s="377">
        <v>60</v>
      </c>
      <c r="I29" s="344" t="str">
        <f t="shared" si="4"/>
        <v>0,00</v>
      </c>
      <c r="J29" s="341" t="str">
        <f t="shared" si="5"/>
        <v xml:space="preserve"> </v>
      </c>
      <c r="K29" s="59" t="str">
        <f t="shared" si="6"/>
        <v/>
      </c>
      <c r="L29" s="382"/>
      <c r="M29" s="345" t="str">
        <f t="shared" si="7"/>
        <v>0</v>
      </c>
      <c r="N29" s="90" t="str">
        <f t="shared" si="8"/>
        <v xml:space="preserve"> </v>
      </c>
      <c r="O29" s="52" t="str">
        <f t="shared" si="9"/>
        <v/>
      </c>
      <c r="P29" s="107"/>
      <c r="Q29" s="347" t="str">
        <f t="shared" si="16"/>
        <v>0</v>
      </c>
      <c r="R29" s="562" t="str">
        <f t="shared" si="10"/>
        <v xml:space="preserve"> </v>
      </c>
      <c r="S29" s="348" t="str">
        <f t="shared" si="11"/>
        <v/>
      </c>
      <c r="T29" s="389"/>
      <c r="U29" s="349" t="str">
        <f t="shared" si="17"/>
        <v>0</v>
      </c>
      <c r="V29" s="350" t="str">
        <f t="shared" si="12"/>
        <v xml:space="preserve"> </v>
      </c>
      <c r="W29" s="358" t="str">
        <f t="shared" si="13"/>
        <v/>
      </c>
      <c r="X29" s="391"/>
      <c r="Y29" s="359" t="str">
        <f t="shared" si="18"/>
        <v>0</v>
      </c>
      <c r="Z29" s="360" t="str">
        <f t="shared" si="14"/>
        <v xml:space="preserve"> </v>
      </c>
      <c r="AA29" s="531">
        <f t="shared" si="19"/>
        <v>1</v>
      </c>
      <c r="AB29" s="586">
        <f t="shared" si="20"/>
        <v>0</v>
      </c>
      <c r="AC29" s="539"/>
      <c r="AD29" s="226">
        <v>8</v>
      </c>
      <c r="AE29" s="244">
        <f t="shared" si="26"/>
        <v>0</v>
      </c>
      <c r="AI29" s="238">
        <v>8</v>
      </c>
      <c r="AJ29" s="245">
        <f t="shared" si="27"/>
        <v>0</v>
      </c>
      <c r="AN29" s="240">
        <v>8</v>
      </c>
      <c r="AO29" s="246">
        <f t="shared" si="28"/>
        <v>0</v>
      </c>
      <c r="AS29" s="338">
        <v>8</v>
      </c>
      <c r="AT29" s="340">
        <f t="shared" si="29"/>
        <v>0</v>
      </c>
      <c r="AX29" s="234">
        <v>8</v>
      </c>
      <c r="AY29" s="234">
        <f t="shared" si="30"/>
        <v>0</v>
      </c>
      <c r="BC29" s="364">
        <v>8</v>
      </c>
      <c r="BD29" s="364" t="str">
        <f t="shared" si="31"/>
        <v/>
      </c>
    </row>
    <row r="30" spans="1:56" ht="22.5" x14ac:dyDescent="0.45">
      <c r="A30" s="370" t="s">
        <v>201</v>
      </c>
      <c r="B30" s="370" t="s">
        <v>202</v>
      </c>
      <c r="C30" s="547" t="str">
        <f t="shared" si="0"/>
        <v/>
      </c>
      <c r="D30" s="373"/>
      <c r="E30" s="343" t="str">
        <f t="shared" si="1"/>
        <v>0</v>
      </c>
      <c r="F30" s="332" t="str">
        <f t="shared" si="2"/>
        <v xml:space="preserve"> </v>
      </c>
      <c r="G30" s="70">
        <f t="shared" si="15"/>
        <v>2</v>
      </c>
      <c r="H30" s="377">
        <v>70.5</v>
      </c>
      <c r="I30" s="344">
        <f t="shared" si="4"/>
        <v>22</v>
      </c>
      <c r="J30" s="341">
        <f t="shared" si="5"/>
        <v>22</v>
      </c>
      <c r="K30" s="59">
        <f t="shared" si="6"/>
        <v>1</v>
      </c>
      <c r="L30" s="382">
        <v>70.5</v>
      </c>
      <c r="M30" s="345">
        <f t="shared" si="7"/>
        <v>19</v>
      </c>
      <c r="N30" s="90">
        <f t="shared" si="8"/>
        <v>19</v>
      </c>
      <c r="O30" s="52">
        <f t="shared" si="9"/>
        <v>1</v>
      </c>
      <c r="P30" s="107">
        <v>71</v>
      </c>
      <c r="Q30" s="347">
        <f t="shared" si="16"/>
        <v>16</v>
      </c>
      <c r="R30" s="562">
        <f t="shared" si="10"/>
        <v>16</v>
      </c>
      <c r="S30" s="348">
        <f t="shared" si="11"/>
        <v>8</v>
      </c>
      <c r="T30" s="389">
        <v>63</v>
      </c>
      <c r="U30" s="349">
        <f t="shared" si="17"/>
        <v>0</v>
      </c>
      <c r="V30" s="350" t="str">
        <f t="shared" si="12"/>
        <v xml:space="preserve"> </v>
      </c>
      <c r="W30" s="358" t="str">
        <f t="shared" si="13"/>
        <v/>
      </c>
      <c r="X30" s="391"/>
      <c r="Y30" s="359" t="str">
        <f t="shared" si="18"/>
        <v>0</v>
      </c>
      <c r="Z30" s="360" t="str">
        <f t="shared" si="14"/>
        <v xml:space="preserve"> </v>
      </c>
      <c r="AA30" s="532">
        <f t="shared" si="19"/>
        <v>4</v>
      </c>
      <c r="AB30" s="586">
        <f t="shared" si="20"/>
        <v>57</v>
      </c>
      <c r="AC30" s="539"/>
      <c r="AD30" s="226">
        <v>9</v>
      </c>
      <c r="AE30" s="244">
        <f t="shared" si="26"/>
        <v>0</v>
      </c>
      <c r="AI30" s="238">
        <v>9</v>
      </c>
      <c r="AJ30" s="245">
        <f t="shared" si="27"/>
        <v>0</v>
      </c>
      <c r="AN30" s="240">
        <v>9</v>
      </c>
      <c r="AO30" s="246">
        <f t="shared" si="28"/>
        <v>0</v>
      </c>
      <c r="AS30" s="338">
        <v>9</v>
      </c>
      <c r="AT30" s="340">
        <f t="shared" si="29"/>
        <v>0</v>
      </c>
      <c r="AX30" s="234">
        <v>9</v>
      </c>
      <c r="AY30" s="234">
        <f t="shared" si="30"/>
        <v>0</v>
      </c>
      <c r="BC30" s="364">
        <v>9</v>
      </c>
      <c r="BD30" s="364" t="str">
        <f t="shared" si="31"/>
        <v/>
      </c>
    </row>
    <row r="31" spans="1:56" ht="22.5" x14ac:dyDescent="0.45">
      <c r="A31" s="367"/>
      <c r="B31" s="367"/>
      <c r="C31" s="547" t="str">
        <f t="shared" si="0"/>
        <v/>
      </c>
      <c r="D31" s="373"/>
      <c r="E31" s="343" t="str">
        <f t="shared" si="1"/>
        <v>0</v>
      </c>
      <c r="F31" s="332" t="str">
        <f t="shared" si="2"/>
        <v xml:space="preserve"> </v>
      </c>
      <c r="G31" s="70" t="str">
        <f t="shared" si="15"/>
        <v/>
      </c>
      <c r="H31" s="377"/>
      <c r="I31" s="344" t="str">
        <f t="shared" si="4"/>
        <v>0</v>
      </c>
      <c r="J31" s="341" t="str">
        <f t="shared" si="5"/>
        <v xml:space="preserve"> </v>
      </c>
      <c r="K31" s="59" t="str">
        <f t="shared" si="6"/>
        <v/>
      </c>
      <c r="L31" s="382"/>
      <c r="M31" s="345" t="str">
        <f t="shared" si="7"/>
        <v>0</v>
      </c>
      <c r="N31" s="90" t="str">
        <f t="shared" si="8"/>
        <v xml:space="preserve"> </v>
      </c>
      <c r="O31" s="52" t="str">
        <f t="shared" si="9"/>
        <v/>
      </c>
      <c r="P31" s="107"/>
      <c r="Q31" s="347" t="str">
        <f t="shared" si="16"/>
        <v>0</v>
      </c>
      <c r="R31" s="562" t="str">
        <f t="shared" si="10"/>
        <v xml:space="preserve"> </v>
      </c>
      <c r="S31" s="348" t="str">
        <f t="shared" si="11"/>
        <v/>
      </c>
      <c r="T31" s="389"/>
      <c r="U31" s="349" t="str">
        <f t="shared" si="17"/>
        <v>0</v>
      </c>
      <c r="V31" s="350" t="str">
        <f t="shared" si="12"/>
        <v xml:space="preserve"> </v>
      </c>
      <c r="W31" s="358" t="str">
        <f t="shared" si="13"/>
        <v/>
      </c>
      <c r="X31" s="391"/>
      <c r="Y31" s="359" t="str">
        <f t="shared" si="18"/>
        <v>0</v>
      </c>
      <c r="Z31" s="360" t="str">
        <f t="shared" si="14"/>
        <v xml:space="preserve"> </v>
      </c>
      <c r="AA31" s="531">
        <f t="shared" si="19"/>
        <v>0</v>
      </c>
      <c r="AB31" s="586">
        <f t="shared" si="20"/>
        <v>0</v>
      </c>
      <c r="AC31" s="539"/>
      <c r="AD31" s="226">
        <v>10</v>
      </c>
      <c r="AE31" s="244">
        <f t="shared" si="26"/>
        <v>0</v>
      </c>
      <c r="AI31" s="238">
        <v>10</v>
      </c>
      <c r="AJ31" s="245">
        <f t="shared" si="27"/>
        <v>0</v>
      </c>
      <c r="AN31" s="240">
        <v>10</v>
      </c>
      <c r="AO31" s="246">
        <f t="shared" si="28"/>
        <v>0</v>
      </c>
      <c r="AS31" s="338">
        <v>10</v>
      </c>
      <c r="AT31" s="340">
        <f t="shared" si="29"/>
        <v>0</v>
      </c>
      <c r="AX31" s="234">
        <v>10</v>
      </c>
      <c r="AY31" s="234">
        <f t="shared" si="30"/>
        <v>0</v>
      </c>
      <c r="BC31" s="364">
        <v>10</v>
      </c>
      <c r="BD31" s="364" t="str">
        <f t="shared" si="31"/>
        <v/>
      </c>
    </row>
    <row r="32" spans="1:56" ht="22.5" x14ac:dyDescent="0.45">
      <c r="A32" s="372" t="s">
        <v>203</v>
      </c>
      <c r="B32" s="372" t="s">
        <v>204</v>
      </c>
      <c r="C32" s="547" t="str">
        <f t="shared" si="0"/>
        <v/>
      </c>
      <c r="D32" s="373"/>
      <c r="E32" s="343" t="str">
        <f t="shared" si="1"/>
        <v>0</v>
      </c>
      <c r="F32" s="332" t="str">
        <f t="shared" si="2"/>
        <v xml:space="preserve"> </v>
      </c>
      <c r="G32" s="70">
        <f t="shared" si="15"/>
        <v>6</v>
      </c>
      <c r="H32" s="377">
        <v>62</v>
      </c>
      <c r="I32" s="344">
        <f t="shared" si="4"/>
        <v>4.666666666666667</v>
      </c>
      <c r="J32" s="341">
        <f t="shared" si="5"/>
        <v>4.666666666666667</v>
      </c>
      <c r="K32" s="59">
        <f t="shared" si="6"/>
        <v>12</v>
      </c>
      <c r="L32" s="382">
        <v>62</v>
      </c>
      <c r="M32" s="345" t="str">
        <f t="shared" si="7"/>
        <v>0</v>
      </c>
      <c r="N32" s="90" t="str">
        <f t="shared" si="8"/>
        <v xml:space="preserve"> </v>
      </c>
      <c r="O32" s="52">
        <f t="shared" si="9"/>
        <v>10</v>
      </c>
      <c r="P32" s="107">
        <v>60</v>
      </c>
      <c r="Q32" s="347">
        <f t="shared" si="16"/>
        <v>0</v>
      </c>
      <c r="R32" s="562" t="str">
        <f t="shared" si="10"/>
        <v xml:space="preserve"> </v>
      </c>
      <c r="S32" s="348" t="str">
        <f t="shared" si="11"/>
        <v/>
      </c>
      <c r="T32" s="389"/>
      <c r="U32" s="349" t="str">
        <f t="shared" si="17"/>
        <v>0</v>
      </c>
      <c r="V32" s="350" t="str">
        <f t="shared" si="12"/>
        <v xml:space="preserve"> </v>
      </c>
      <c r="W32" s="358" t="str">
        <f t="shared" si="13"/>
        <v/>
      </c>
      <c r="X32" s="391"/>
      <c r="Y32" s="359" t="str">
        <f t="shared" si="18"/>
        <v>0</v>
      </c>
      <c r="Z32" s="360" t="str">
        <f t="shared" si="14"/>
        <v xml:space="preserve"> </v>
      </c>
      <c r="AA32" s="531">
        <f t="shared" si="19"/>
        <v>3</v>
      </c>
      <c r="AB32" s="586">
        <f t="shared" si="20"/>
        <v>5</v>
      </c>
      <c r="AC32" s="538"/>
    </row>
    <row r="33" spans="1:57" ht="22.5" x14ac:dyDescent="0.45">
      <c r="A33" s="367" t="s">
        <v>228</v>
      </c>
      <c r="B33" s="367" t="s">
        <v>204</v>
      </c>
      <c r="C33" s="547" t="str">
        <f t="shared" si="0"/>
        <v/>
      </c>
      <c r="D33" s="373"/>
      <c r="E33" s="343" t="str">
        <f t="shared" si="1"/>
        <v>0</v>
      </c>
      <c r="F33" s="332" t="str">
        <f t="shared" si="2"/>
        <v xml:space="preserve"> </v>
      </c>
      <c r="G33" s="70" t="str">
        <f t="shared" si="15"/>
        <v/>
      </c>
      <c r="H33" s="377"/>
      <c r="I33" s="344" t="str">
        <f t="shared" si="4"/>
        <v>0</v>
      </c>
      <c r="J33" s="341" t="str">
        <f t="shared" si="5"/>
        <v xml:space="preserve"> </v>
      </c>
      <c r="K33" s="59" t="str">
        <f t="shared" si="6"/>
        <v/>
      </c>
      <c r="L33" s="382"/>
      <c r="M33" s="345" t="str">
        <f t="shared" si="7"/>
        <v>0</v>
      </c>
      <c r="N33" s="90" t="str">
        <f t="shared" si="8"/>
        <v xml:space="preserve"> </v>
      </c>
      <c r="O33" s="52" t="str">
        <f t="shared" si="9"/>
        <v/>
      </c>
      <c r="P33" s="107"/>
      <c r="Q33" s="347" t="str">
        <f t="shared" si="16"/>
        <v>0</v>
      </c>
      <c r="R33" s="562" t="str">
        <f t="shared" si="10"/>
        <v xml:space="preserve"> </v>
      </c>
      <c r="S33" s="348">
        <f t="shared" si="11"/>
        <v>10</v>
      </c>
      <c r="T33" s="389">
        <v>62</v>
      </c>
      <c r="U33" s="349">
        <f t="shared" si="17"/>
        <v>0</v>
      </c>
      <c r="V33" s="350" t="str">
        <f t="shared" si="12"/>
        <v xml:space="preserve"> </v>
      </c>
      <c r="W33" s="358" t="str">
        <f t="shared" si="13"/>
        <v/>
      </c>
      <c r="X33" s="391"/>
      <c r="Y33" s="359" t="str">
        <f t="shared" si="18"/>
        <v>0</v>
      </c>
      <c r="Z33" s="360" t="str">
        <f t="shared" si="14"/>
        <v xml:space="preserve"> </v>
      </c>
      <c r="AA33" s="531">
        <f t="shared" si="19"/>
        <v>1</v>
      </c>
      <c r="AB33" s="586">
        <f t="shared" si="20"/>
        <v>0</v>
      </c>
      <c r="AC33" s="539"/>
      <c r="AD33" s="603" t="s">
        <v>41</v>
      </c>
      <c r="AE33" s="603"/>
      <c r="AF33" s="603"/>
      <c r="AI33" s="335" t="s">
        <v>41</v>
      </c>
      <c r="AJ33" s="335"/>
      <c r="AK33" s="335"/>
      <c r="AN33" s="592" t="s">
        <v>41</v>
      </c>
      <c r="AO33" s="592"/>
      <c r="AP33" s="592"/>
      <c r="AS33" s="614" t="s">
        <v>41</v>
      </c>
      <c r="AT33" s="614"/>
      <c r="AU33" s="615"/>
      <c r="AX33" s="593" t="s">
        <v>41</v>
      </c>
      <c r="AY33" s="604"/>
      <c r="AZ33" s="605"/>
      <c r="BC33" s="596" t="s">
        <v>41</v>
      </c>
      <c r="BD33" s="606"/>
      <c r="BE33" s="607"/>
    </row>
    <row r="34" spans="1:57" ht="22.5" x14ac:dyDescent="0.45">
      <c r="A34" s="367" t="s">
        <v>203</v>
      </c>
      <c r="B34" s="367" t="s">
        <v>229</v>
      </c>
      <c r="C34" s="547" t="str">
        <f t="shared" si="0"/>
        <v/>
      </c>
      <c r="D34" s="373"/>
      <c r="E34" s="343" t="str">
        <f t="shared" si="1"/>
        <v>0</v>
      </c>
      <c r="F34" s="332" t="str">
        <f t="shared" si="2"/>
        <v xml:space="preserve"> </v>
      </c>
      <c r="G34" s="70" t="str">
        <f t="shared" si="15"/>
        <v/>
      </c>
      <c r="H34" s="378"/>
      <c r="I34" s="344" t="str">
        <f t="shared" si="4"/>
        <v>0</v>
      </c>
      <c r="J34" s="341" t="str">
        <f t="shared" si="5"/>
        <v xml:space="preserve"> </v>
      </c>
      <c r="K34" s="59">
        <f t="shared" si="6"/>
        <v>10</v>
      </c>
      <c r="L34" s="383">
        <v>63</v>
      </c>
      <c r="M34" s="346">
        <f t="shared" si="7"/>
        <v>0</v>
      </c>
      <c r="N34" s="557" t="str">
        <f t="shared" si="8"/>
        <v xml:space="preserve"> </v>
      </c>
      <c r="O34" s="52">
        <f t="shared" si="9"/>
        <v>10</v>
      </c>
      <c r="P34" s="108">
        <v>60</v>
      </c>
      <c r="Q34" s="347">
        <f t="shared" si="16"/>
        <v>0</v>
      </c>
      <c r="R34" s="562" t="str">
        <f t="shared" si="10"/>
        <v xml:space="preserve"> </v>
      </c>
      <c r="S34" s="348">
        <f t="shared" si="11"/>
        <v>12</v>
      </c>
      <c r="T34" s="389">
        <v>60</v>
      </c>
      <c r="U34" s="349" t="str">
        <f t="shared" si="17"/>
        <v>0</v>
      </c>
      <c r="V34" s="350" t="str">
        <f t="shared" si="12"/>
        <v xml:space="preserve"> </v>
      </c>
      <c r="W34" s="358" t="str">
        <f t="shared" si="13"/>
        <v/>
      </c>
      <c r="X34" s="391"/>
      <c r="Y34" s="359" t="str">
        <f t="shared" si="18"/>
        <v>0</v>
      </c>
      <c r="Z34" s="360" t="str">
        <f t="shared" si="14"/>
        <v xml:space="preserve"> </v>
      </c>
      <c r="AA34" s="531">
        <f t="shared" si="19"/>
        <v>3</v>
      </c>
      <c r="AB34" s="586">
        <f t="shared" si="20"/>
        <v>0</v>
      </c>
      <c r="AC34" s="539"/>
      <c r="AD34" s="236">
        <v>1</v>
      </c>
      <c r="AE34" s="237">
        <f t="shared" ref="AE34:AE43" si="32">COUNTIF(C$4:C$43,AD22)</f>
        <v>1</v>
      </c>
      <c r="AF34" s="541">
        <f>IF(AE34=1,AE22,IF(AE34=2,((AE22+AE23)/AE34),IF(AE34=3,((AE22+AE23+AE24)/AE34),IF(AE34=4,((AE22+AE23+AE24+AE25)/AE34),IF(AE34=5,((AE22+AE23+AE24+AE25+AE26)/AE34),IF(AE34=6,((AE22+AE23+AE24+AE25+AE26+AE27)/AE34),IF(AE34=7,((AE22+AE23+AE24+AE25+AE26+AE27+AE28)/AE34),IF(AE34=8,((AE22+AE23+AE24+AE25+AE26+AE27+AE28+AE29)/AE34),"0,00"))))))))</f>
        <v>22</v>
      </c>
      <c r="AI34" s="238">
        <v>1</v>
      </c>
      <c r="AJ34" s="239">
        <f t="shared" ref="AJ34:AJ43" si="33">COUNTIF(G$4:G$43,AI22)</f>
        <v>1</v>
      </c>
      <c r="AK34" s="542">
        <f>IF(AJ34=1,AJ22,IF(AJ34=2,((AJ22+AJ23)/AJ34),IF(AJ34=3,((AJ22+AJ23+AJ24)/AJ34),IF(AJ34=4,((AJ22+AJ23+AJ24+AJ25)/AJ34),IF(AJ34=5,((AJ22+AJ23+AJ24+AJ25+AJ26)/AJ34),IF(AJ34=6,((AJ22+AJ23+AJ24+AJ25+AJ26+AJ27)/AJ34),IF(AJ34=7,((AJ22+AJ23+AJ24+AJ25+AJ26+AJ27+AJ28)/AJ34),IF(AJ34=8,((AJ22+AJ23+AJ24+AJ25+AJ26+AJ27+AJ28+AJ29)/AJ34),"0,00"))))))))</f>
        <v>24</v>
      </c>
      <c r="AN34" s="240">
        <v>1</v>
      </c>
      <c r="AO34" s="241">
        <f t="shared" ref="AO34:AO43" si="34">COUNTIF(K$4:K$43,AN22)</f>
        <v>1</v>
      </c>
      <c r="AP34" s="396">
        <f>IF(AO34=1,AO22,IF(AO34=2,((AO22+AO23)/AO34),IF(AO34=3,((AO22+AO23+AO24)/AO34),IF(AO34=4,((AO22+AO23+AO24+AO25)/AO34),IF(AO34=5,((AO22+AO23+AO24+AO25+AO26)/AO34),IF(AO34=6,((AO22+AO23+AO24+AO25+AO26+AO27)/AO34),IF(AO34=7,((AO22+AO23+AO24+AO25+AO26+AO27+AO28)/AO34),IF(AO34=8,((AO22+AO23+AO24+AO25+AO26+AO27+AO28+AO29)/AO34),"0"))))))))</f>
        <v>19</v>
      </c>
      <c r="AS34" s="338">
        <v>1</v>
      </c>
      <c r="AT34" s="544">
        <f>COUNTIF(O$4:O$43,AS22)</f>
        <v>2</v>
      </c>
      <c r="AU34" s="546">
        <f>IF(AT34=1,AT22,IF(AT34=2,((AT22+AT23)/AT34),IF(AT34=3,((AT22+AT23+AT24)/AT34),IF(AT34=4,((AT22+AT23+AT24+AT25)/AT34),IF(AT34=5,((AT22+AT23+AT24+AT25+AT26)/AT34),IF(AT34=6,((AT22+AT23+AT24+AT25+AT26+AT27)/AT34),IF(AT34=7,((AT22+AT23+AT24+AT25+AT26+AT27+AT28)/AT34),IF(AT34=8,((AT22+AT23+AT24+AT25+AT26+AT27+AT28+AT29)/AT34),"0,00"))))))))</f>
        <v>16</v>
      </c>
      <c r="AX34" s="234">
        <v>1</v>
      </c>
      <c r="AY34" s="234">
        <f>COUNTIF(S$4:S$43,AX22)</f>
        <v>1</v>
      </c>
      <c r="AZ34" s="526">
        <f>IF(AY34=1,AY22,IF(AY34=2,((AY22+AY23)/AY34),IF(AY34=3,((AY22+AY23+AY24)/AY34),IF(AY34=4,((AY22+AY23+AY24+AY25)/AY34),IF(AY34=5,((AY22+AY23+AY24+AY25+AY26)/AY34),IF(AY34=6,((AY22+AY23+AY24+AY25+AY26+AY27)/AY34),IF(AY34=7,((AY22+AY23+AY24+AY25+AY26+AY27+AY28)/AY34),IF(AY34=8,((AY22+AY23+AY24+AY25+AY26+AY27+AY28+AY29)/AY34),"0,00"))))))))</f>
        <v>20</v>
      </c>
      <c r="BC34" s="364">
        <v>1</v>
      </c>
      <c r="BD34" s="364">
        <f>COUNTIF(W$4:W$43,BC22)</f>
        <v>0</v>
      </c>
      <c r="BE34" s="527" t="str">
        <f>IF(BD34=1,BD22,IF(BD34=2,((BD22+BD23)/BD34),IF(BD34=3,((BD22+BD23+BD24)/BD34),IF(BD34=4,((BD22+BD23+BD24+BD25)/BD34),IF(BD34=5,((BD22+BD23+BD24+BD25+BD26)/BD34),IF(BD34=6,((BD22+BD23+BD24+BD25+BD26+BD27)/BD34),IF(BD34=7,((BD22+BD23+BD24+BD25+BD26+BD27+BD28)/BD34),IF(BD34=8,((BD22+BD23+BD24+BD25+BD26+BD27+BD28+BD29)/BD34),"0,00"))))))))</f>
        <v>0,00</v>
      </c>
    </row>
    <row r="35" spans="1:57" ht="22.5" x14ac:dyDescent="0.45">
      <c r="A35" s="366" t="s">
        <v>230</v>
      </c>
      <c r="B35" s="366" t="s">
        <v>231</v>
      </c>
      <c r="C35" s="547" t="str">
        <f t="shared" si="0"/>
        <v/>
      </c>
      <c r="D35" s="374"/>
      <c r="E35" s="343" t="str">
        <f t="shared" si="1"/>
        <v>0</v>
      </c>
      <c r="F35" s="332" t="str">
        <f t="shared" si="2"/>
        <v xml:space="preserve"> </v>
      </c>
      <c r="G35" s="70" t="str">
        <f t="shared" si="15"/>
        <v/>
      </c>
      <c r="H35" s="377"/>
      <c r="I35" s="344" t="str">
        <f t="shared" si="4"/>
        <v>0</v>
      </c>
      <c r="J35" s="341" t="str">
        <f t="shared" si="5"/>
        <v xml:space="preserve"> </v>
      </c>
      <c r="K35" s="59">
        <f t="shared" si="6"/>
        <v>13</v>
      </c>
      <c r="L35" s="382">
        <v>60</v>
      </c>
      <c r="M35" s="346" t="str">
        <f t="shared" si="7"/>
        <v>0</v>
      </c>
      <c r="N35" s="558" t="str">
        <f t="shared" si="8"/>
        <v xml:space="preserve"> </v>
      </c>
      <c r="O35" s="52" t="str">
        <f t="shared" si="9"/>
        <v/>
      </c>
      <c r="P35" s="107"/>
      <c r="Q35" s="347" t="str">
        <f t="shared" si="16"/>
        <v>0</v>
      </c>
      <c r="R35" s="562" t="str">
        <f t="shared" si="10"/>
        <v xml:space="preserve"> </v>
      </c>
      <c r="S35" s="348" t="str">
        <f t="shared" si="11"/>
        <v/>
      </c>
      <c r="T35" s="389"/>
      <c r="U35" s="349" t="str">
        <f t="shared" si="17"/>
        <v>0</v>
      </c>
      <c r="V35" s="350" t="str">
        <f t="shared" si="12"/>
        <v xml:space="preserve"> </v>
      </c>
      <c r="W35" s="358" t="str">
        <f t="shared" si="13"/>
        <v/>
      </c>
      <c r="X35" s="391"/>
      <c r="Y35" s="359" t="str">
        <f t="shared" si="18"/>
        <v>0</v>
      </c>
      <c r="Z35" s="360" t="str">
        <f t="shared" si="14"/>
        <v xml:space="preserve"> </v>
      </c>
      <c r="AA35" s="531">
        <f t="shared" si="19"/>
        <v>1</v>
      </c>
      <c r="AB35" s="586">
        <f t="shared" si="20"/>
        <v>0</v>
      </c>
      <c r="AC35" s="539"/>
      <c r="AD35" s="236">
        <v>2</v>
      </c>
      <c r="AE35" s="237">
        <f t="shared" si="32"/>
        <v>1</v>
      </c>
      <c r="AF35" s="541">
        <f t="shared" ref="AF35:AF43" si="35">IF(AE35=1,AE23,IF(AE35=2,((AE23+AE24)/AE35),IF(AE35=3,((AE23+AE24+AE25)/AE35),IF(AE35=4,((AE23+AE24+AE25+AE26)/AE35),IF(AE35=5,((AE23+AE24+AE25+AE26+AE27)/AE35),IF(AE35=6,((AE23+AE24+AE25+AE26+AE27+AE28)/AE35),IF(AE35=7,((AE23+AE24+AE25+AE26+AE27+AE28+AE29)/AE35),IF(AE35=8,((AE23+AE24+AE25+AE26+AE27+AE28+AE29+AE30)/AE35),"0,00"))))))))</f>
        <v>20</v>
      </c>
      <c r="AI35" s="238">
        <v>2</v>
      </c>
      <c r="AJ35" s="239">
        <f t="shared" si="33"/>
        <v>1</v>
      </c>
      <c r="AK35" s="542">
        <f t="shared" ref="AK35:AK43" si="36">IF(AJ35=1,AJ23,IF(AJ35=2,((AJ23+AJ24)/AJ35),IF(AJ35=3,((AJ23+AJ24+AJ25)/AJ35),IF(AJ35=4,((AJ23+AJ24+AJ25+AJ26)/AJ35),IF(AJ35=5,((AJ23+AJ24+AJ25+AJ26+AJ27)/AJ35),IF(AJ35=6,((AJ23+AJ24+AJ25+AJ26+AJ27+AJ28)/AJ35),IF(AJ35=7,((AJ23+AJ24+AJ25+AJ26+AJ27+AJ28+AJ29)/AJ35),IF(AJ35=8,((AJ23+AJ24+AJ25+AJ26+AJ27+AJ28+AJ29+AJ30)/AJ35),"0,00"))))))))</f>
        <v>22</v>
      </c>
      <c r="AN35" s="240">
        <v>2</v>
      </c>
      <c r="AO35" s="241">
        <f t="shared" si="34"/>
        <v>1</v>
      </c>
      <c r="AP35" s="543">
        <f t="shared" ref="AP35:AP43" si="37">IF(AO35=1,AO23,IF(AO35=2,((AO23+AO24)/AO35),IF(AO35=3,((AO23+AO24+AO25)/AO35),IF(AO35=4,((AO23+AO24+AO25+AO26)/AO35),IF(AO35=5,((AO23+AO24+AO25+AO26+AO27)/AO35),IF(AO35=6,((AO23+AO24+AO25+AO26+AO27+AO28)/AO35),IF(AO35=7,((AO23+AO24+AO25+AO26+AO27+AO28+AO29)/AO35),IF(AO35=8,((AO23+AO24+AO25+AO26+AO27+AO28+AO29+AO30)/AO35),"0"))))))))</f>
        <v>17</v>
      </c>
      <c r="AS35" s="338">
        <v>2</v>
      </c>
      <c r="AT35" s="544">
        <f t="shared" ref="AT35:AT43" si="38">COUNTIF(O$4:O$43,AS23)</f>
        <v>0</v>
      </c>
      <c r="AU35" s="546" t="str">
        <f t="shared" ref="AU35:AU42" si="39">IF(AT35=1,AT23,IF(AT35=2,((AT23+AT24)/AT35),IF(AT35=3,((AT23+AT24+AT25)/AT35),IF(AT35=4,((AT23+AT24+AT25+AT26)/AT35),IF(AT35=5,((AT23+AT24+AT25+AT26+AT27)/AT35),IF(AT35=6,((AT23+AT24+AT25+AT26+AT27+AT28)/AT35),IF(AT35=7,((AT23+AT24+AT25+AT26+AT27+AT28+AT29)/AT35),IF(AT35=8,((AT23+AT24+AT25+AT26+AT27+AT28+AT29+AT30)/AT35),"0,00"))))))))</f>
        <v>0,00</v>
      </c>
      <c r="AX35" s="234">
        <v>2</v>
      </c>
      <c r="AY35" s="234">
        <f t="shared" ref="AY35:AY43" si="40">COUNTIF(S$4:S$43,AX23)</f>
        <v>1</v>
      </c>
      <c r="AZ35" s="526">
        <f t="shared" ref="AZ35:AZ43" si="41">IF(AY35=1,AY23,IF(AY35=2,((AY23+AY24)/AY35),IF(AY35=3,((AY23+AY24+AY25)/AY35),IF(AY35=4,((AY23+AY24+AY25+AY26)/AY35),IF(AY35=5,((AY23+AY24+AY25+AY26+AY27)/AY35),IF(AY35=6,((AY23+AY24+AY25+AY26+AY27+AY28)/AY35),IF(AY35=7,((AY23+AY24+AY25+AY26+AY27+AY28+AY29)/AY35),IF(AY35=8,((AY23+AY24+AY25+AY26+AY27+AY28+AY29+AY30)/AY35),"0,00"))))))))</f>
        <v>18</v>
      </c>
      <c r="BC35" s="364">
        <v>2</v>
      </c>
      <c r="BD35" s="364">
        <f t="shared" ref="BD35:BD43" si="42">COUNTIF(W$4:W$43,BC23)</f>
        <v>0</v>
      </c>
      <c r="BE35" s="527" t="str">
        <f t="shared" ref="BE35:BE43" si="43">IF(BD35=1,BD23,IF(BD35=2,((BD23+BD24)/BD35),IF(BD35=3,((BD23+BD24+BD25)/BD35),IF(BD35=4,((BD23+BD24+BD25+BD26)/BD35),IF(BD35=5,((BD23+BD24+BD25+BD26+BD27)/BD35),IF(BD35=6,((BD23+BD24+BD25+BD26+BD27+BD28)/BD35),IF(BD35=7,((BD23+BD24+BD25+BD26+BD27+BD28+BD29)/BD35),IF(BD35=8,((BD23+BD24+BD25+BD26+BD27+BD28+BD29+BD30)/BD35),"0,00"))))))))</f>
        <v>0,00</v>
      </c>
    </row>
    <row r="36" spans="1:57" ht="22.5" x14ac:dyDescent="0.45">
      <c r="A36" s="369" t="s">
        <v>222</v>
      </c>
      <c r="B36" s="369" t="s">
        <v>232</v>
      </c>
      <c r="C36" s="547" t="str">
        <f t="shared" si="0"/>
        <v/>
      </c>
      <c r="D36" s="374"/>
      <c r="E36" s="343" t="str">
        <f t="shared" si="1"/>
        <v>0</v>
      </c>
      <c r="F36" s="332" t="str">
        <f t="shared" si="2"/>
        <v xml:space="preserve"> </v>
      </c>
      <c r="G36" s="70" t="str">
        <f t="shared" si="15"/>
        <v/>
      </c>
      <c r="H36" s="377"/>
      <c r="I36" s="344" t="str">
        <f t="shared" si="4"/>
        <v>0</v>
      </c>
      <c r="J36" s="341" t="str">
        <f t="shared" si="5"/>
        <v xml:space="preserve"> </v>
      </c>
      <c r="K36" s="59">
        <f t="shared" si="6"/>
        <v>2</v>
      </c>
      <c r="L36" s="382">
        <v>70</v>
      </c>
      <c r="M36" s="346">
        <f t="shared" si="7"/>
        <v>17</v>
      </c>
      <c r="N36" s="558">
        <f t="shared" si="8"/>
        <v>17</v>
      </c>
      <c r="O36" s="52">
        <f t="shared" si="9"/>
        <v>3</v>
      </c>
      <c r="P36" s="107">
        <v>69</v>
      </c>
      <c r="Q36" s="347">
        <f t="shared" si="16"/>
        <v>13</v>
      </c>
      <c r="R36" s="562">
        <f t="shared" si="10"/>
        <v>13</v>
      </c>
      <c r="S36" s="348">
        <f t="shared" si="11"/>
        <v>1</v>
      </c>
      <c r="T36" s="389">
        <v>71</v>
      </c>
      <c r="U36" s="349">
        <f t="shared" si="17"/>
        <v>20</v>
      </c>
      <c r="V36" s="350">
        <f t="shared" si="12"/>
        <v>20</v>
      </c>
      <c r="W36" s="358" t="str">
        <f t="shared" si="13"/>
        <v/>
      </c>
      <c r="X36" s="391"/>
      <c r="Y36" s="359" t="str">
        <f t="shared" si="18"/>
        <v>0</v>
      </c>
      <c r="Z36" s="360" t="str">
        <f t="shared" si="14"/>
        <v xml:space="preserve"> </v>
      </c>
      <c r="AA36" s="531">
        <f t="shared" si="19"/>
        <v>3</v>
      </c>
      <c r="AB36" s="586">
        <f t="shared" si="20"/>
        <v>50</v>
      </c>
      <c r="AC36" s="539"/>
      <c r="AD36" s="236">
        <v>3</v>
      </c>
      <c r="AE36" s="237">
        <f t="shared" si="32"/>
        <v>2</v>
      </c>
      <c r="AF36" s="541">
        <f t="shared" si="35"/>
        <v>17</v>
      </c>
      <c r="AI36" s="238">
        <v>3</v>
      </c>
      <c r="AJ36" s="239">
        <f t="shared" si="33"/>
        <v>1</v>
      </c>
      <c r="AK36" s="542">
        <f t="shared" si="36"/>
        <v>20</v>
      </c>
      <c r="AN36" s="240">
        <v>3</v>
      </c>
      <c r="AO36" s="241">
        <f t="shared" si="34"/>
        <v>1</v>
      </c>
      <c r="AP36" s="543">
        <f t="shared" si="37"/>
        <v>15</v>
      </c>
      <c r="AS36" s="338">
        <v>3</v>
      </c>
      <c r="AT36" s="544">
        <f t="shared" si="38"/>
        <v>1</v>
      </c>
      <c r="AU36" s="546">
        <f t="shared" si="39"/>
        <v>13</v>
      </c>
      <c r="AX36" s="234">
        <v>3</v>
      </c>
      <c r="AY36" s="234">
        <f t="shared" si="40"/>
        <v>1</v>
      </c>
      <c r="AZ36" s="526">
        <f t="shared" si="41"/>
        <v>16</v>
      </c>
      <c r="BC36" s="364">
        <v>3</v>
      </c>
      <c r="BD36" s="364">
        <f t="shared" si="42"/>
        <v>0</v>
      </c>
      <c r="BE36" s="527" t="str">
        <f t="shared" si="43"/>
        <v>0,00</v>
      </c>
    </row>
    <row r="37" spans="1:57" ht="22.5" x14ac:dyDescent="0.45">
      <c r="A37" s="371" t="s">
        <v>233</v>
      </c>
      <c r="B37" s="371" t="s">
        <v>234</v>
      </c>
      <c r="C37" s="547" t="str">
        <f t="shared" si="0"/>
        <v/>
      </c>
      <c r="D37" s="374"/>
      <c r="E37" s="343" t="str">
        <f t="shared" si="1"/>
        <v>0</v>
      </c>
      <c r="F37" s="332" t="str">
        <f t="shared" si="2"/>
        <v xml:space="preserve"> </v>
      </c>
      <c r="G37" s="70" t="str">
        <f t="shared" si="15"/>
        <v/>
      </c>
      <c r="H37" s="377"/>
      <c r="I37" s="344" t="str">
        <f t="shared" si="4"/>
        <v>0</v>
      </c>
      <c r="J37" s="341" t="str">
        <f t="shared" si="5"/>
        <v xml:space="preserve"> </v>
      </c>
      <c r="K37" s="59">
        <f t="shared" si="6"/>
        <v>8</v>
      </c>
      <c r="L37" s="382">
        <v>65.5</v>
      </c>
      <c r="M37" s="346">
        <f t="shared" si="7"/>
        <v>0</v>
      </c>
      <c r="N37" s="558" t="str">
        <f t="shared" si="8"/>
        <v xml:space="preserve"> </v>
      </c>
      <c r="O37" s="52" t="str">
        <f t="shared" si="9"/>
        <v/>
      </c>
      <c r="P37" s="107"/>
      <c r="Q37" s="347" t="str">
        <f t="shared" si="16"/>
        <v>0</v>
      </c>
      <c r="R37" s="562" t="str">
        <f t="shared" si="10"/>
        <v xml:space="preserve"> </v>
      </c>
      <c r="S37" s="348" t="str">
        <f t="shared" si="11"/>
        <v/>
      </c>
      <c r="T37" s="389"/>
      <c r="U37" s="349" t="str">
        <f t="shared" si="17"/>
        <v>0</v>
      </c>
      <c r="V37" s="350" t="str">
        <f t="shared" si="12"/>
        <v xml:space="preserve"> </v>
      </c>
      <c r="W37" s="358" t="str">
        <f t="shared" si="13"/>
        <v/>
      </c>
      <c r="X37" s="391"/>
      <c r="Y37" s="359" t="str">
        <f t="shared" si="18"/>
        <v>0</v>
      </c>
      <c r="Z37" s="360" t="str">
        <f t="shared" si="14"/>
        <v xml:space="preserve"> </v>
      </c>
      <c r="AA37" s="531">
        <f t="shared" si="19"/>
        <v>1</v>
      </c>
      <c r="AB37" s="586">
        <f t="shared" si="20"/>
        <v>0</v>
      </c>
      <c r="AC37" s="539"/>
      <c r="AD37" s="236">
        <v>4</v>
      </c>
      <c r="AE37" s="237">
        <f t="shared" si="32"/>
        <v>0</v>
      </c>
      <c r="AF37" s="541" t="str">
        <f t="shared" si="35"/>
        <v>0,00</v>
      </c>
      <c r="AI37" s="238">
        <v>4</v>
      </c>
      <c r="AJ37" s="239">
        <f t="shared" si="33"/>
        <v>1</v>
      </c>
      <c r="AK37" s="542">
        <f t="shared" si="36"/>
        <v>18</v>
      </c>
      <c r="AN37" s="240">
        <v>4</v>
      </c>
      <c r="AO37" s="241">
        <f t="shared" si="34"/>
        <v>1</v>
      </c>
      <c r="AP37" s="543">
        <f t="shared" si="37"/>
        <v>13</v>
      </c>
      <c r="AS37" s="338">
        <v>4</v>
      </c>
      <c r="AT37" s="544">
        <f t="shared" si="38"/>
        <v>1</v>
      </c>
      <c r="AU37" s="546">
        <f t="shared" si="39"/>
        <v>11</v>
      </c>
      <c r="AX37" s="234">
        <v>4</v>
      </c>
      <c r="AY37" s="234">
        <f t="shared" si="40"/>
        <v>1</v>
      </c>
      <c r="AZ37" s="526">
        <f t="shared" si="41"/>
        <v>14</v>
      </c>
      <c r="BC37" s="364">
        <v>4</v>
      </c>
      <c r="BD37" s="364">
        <f t="shared" si="42"/>
        <v>0</v>
      </c>
      <c r="BE37" s="527" t="str">
        <f t="shared" si="43"/>
        <v>0,00</v>
      </c>
    </row>
    <row r="38" spans="1:57" ht="22.5" x14ac:dyDescent="0.45">
      <c r="A38" s="369"/>
      <c r="B38" s="369" t="s">
        <v>248</v>
      </c>
      <c r="C38" s="547" t="str">
        <f t="shared" si="0"/>
        <v/>
      </c>
      <c r="D38" s="374"/>
      <c r="E38" s="343" t="str">
        <f t="shared" si="1"/>
        <v>0</v>
      </c>
      <c r="F38" s="332" t="str">
        <f t="shared" si="2"/>
        <v xml:space="preserve"> </v>
      </c>
      <c r="G38" s="70" t="str">
        <f t="shared" si="15"/>
        <v/>
      </c>
      <c r="H38" s="377"/>
      <c r="I38" s="344" t="str">
        <f t="shared" si="4"/>
        <v>0</v>
      </c>
      <c r="J38" s="341" t="str">
        <f t="shared" si="5"/>
        <v xml:space="preserve"> </v>
      </c>
      <c r="K38" s="59" t="str">
        <f t="shared" si="6"/>
        <v/>
      </c>
      <c r="L38" s="382"/>
      <c r="M38" s="346" t="str">
        <f t="shared" si="7"/>
        <v>0</v>
      </c>
      <c r="N38" s="558" t="str">
        <f t="shared" si="8"/>
        <v xml:space="preserve"> </v>
      </c>
      <c r="O38" s="52" t="str">
        <f t="shared" si="9"/>
        <v/>
      </c>
      <c r="P38" s="107"/>
      <c r="Q38" s="347" t="str">
        <f t="shared" si="16"/>
        <v>0</v>
      </c>
      <c r="R38" s="562" t="str">
        <f t="shared" si="10"/>
        <v xml:space="preserve"> </v>
      </c>
      <c r="S38" s="348" t="str">
        <f t="shared" si="11"/>
        <v/>
      </c>
      <c r="T38" s="389"/>
      <c r="U38" s="349" t="str">
        <f t="shared" si="17"/>
        <v>0</v>
      </c>
      <c r="V38" s="350" t="str">
        <f t="shared" si="12"/>
        <v xml:space="preserve"> </v>
      </c>
      <c r="W38" s="358" t="str">
        <f t="shared" si="13"/>
        <v/>
      </c>
      <c r="X38" s="391"/>
      <c r="Y38" s="359" t="str">
        <f t="shared" si="18"/>
        <v>0</v>
      </c>
      <c r="Z38" s="360" t="str">
        <f t="shared" si="14"/>
        <v xml:space="preserve"> </v>
      </c>
      <c r="AA38" s="531">
        <f t="shared" si="19"/>
        <v>0</v>
      </c>
      <c r="AB38" s="586">
        <f t="shared" si="20"/>
        <v>0</v>
      </c>
      <c r="AC38" s="539"/>
      <c r="AD38" s="236">
        <v>5</v>
      </c>
      <c r="AE38" s="237">
        <f t="shared" si="32"/>
        <v>1</v>
      </c>
      <c r="AF38" s="541">
        <f t="shared" si="35"/>
        <v>14</v>
      </c>
      <c r="AH38" s="14"/>
      <c r="AI38" s="238">
        <v>5</v>
      </c>
      <c r="AJ38" s="239">
        <f t="shared" si="33"/>
        <v>1</v>
      </c>
      <c r="AK38" s="542">
        <f t="shared" si="36"/>
        <v>16</v>
      </c>
      <c r="AN38" s="240">
        <v>5</v>
      </c>
      <c r="AO38" s="241">
        <f t="shared" si="34"/>
        <v>1</v>
      </c>
      <c r="AP38" s="543">
        <f t="shared" si="37"/>
        <v>11</v>
      </c>
      <c r="AS38" s="338">
        <v>5</v>
      </c>
      <c r="AT38" s="544">
        <f t="shared" si="38"/>
        <v>2</v>
      </c>
      <c r="AU38" s="546">
        <f t="shared" si="39"/>
        <v>4.5</v>
      </c>
      <c r="AX38" s="234">
        <v>5</v>
      </c>
      <c r="AY38" s="234">
        <f t="shared" si="40"/>
        <v>2</v>
      </c>
      <c r="AZ38" s="526">
        <f t="shared" si="41"/>
        <v>11</v>
      </c>
      <c r="BC38" s="364">
        <v>5</v>
      </c>
      <c r="BD38" s="364">
        <f t="shared" si="42"/>
        <v>0</v>
      </c>
      <c r="BE38" s="527" t="str">
        <f t="shared" si="43"/>
        <v>0,00</v>
      </c>
    </row>
    <row r="39" spans="1:57" ht="22.5" x14ac:dyDescent="0.45">
      <c r="A39" s="366" t="s">
        <v>310</v>
      </c>
      <c r="B39" s="366"/>
      <c r="C39" s="547" t="str">
        <f t="shared" si="0"/>
        <v/>
      </c>
      <c r="D39" s="374"/>
      <c r="E39" s="343" t="str">
        <f t="shared" si="1"/>
        <v>0</v>
      </c>
      <c r="F39" s="332" t="str">
        <f t="shared" si="2"/>
        <v xml:space="preserve"> </v>
      </c>
      <c r="G39" s="70" t="str">
        <f t="shared" si="15"/>
        <v/>
      </c>
      <c r="H39" s="377"/>
      <c r="I39" s="344" t="str">
        <f t="shared" si="4"/>
        <v>0</v>
      </c>
      <c r="J39" s="341" t="str">
        <f t="shared" si="5"/>
        <v xml:space="preserve"> </v>
      </c>
      <c r="K39" s="59" t="str">
        <f t="shared" si="6"/>
        <v/>
      </c>
      <c r="L39" s="382"/>
      <c r="M39" s="346" t="str">
        <f t="shared" si="7"/>
        <v>0</v>
      </c>
      <c r="N39" s="558" t="str">
        <f t="shared" si="8"/>
        <v xml:space="preserve"> </v>
      </c>
      <c r="O39" s="52" t="str">
        <f t="shared" si="9"/>
        <v/>
      </c>
      <c r="P39" s="107"/>
      <c r="Q39" s="347" t="str">
        <f t="shared" si="16"/>
        <v>0</v>
      </c>
      <c r="R39" s="562" t="str">
        <f t="shared" si="10"/>
        <v xml:space="preserve"> </v>
      </c>
      <c r="S39" s="348">
        <f t="shared" si="11"/>
        <v>12</v>
      </c>
      <c r="T39" s="389">
        <v>60</v>
      </c>
      <c r="U39" s="349" t="str">
        <f t="shared" si="17"/>
        <v>0</v>
      </c>
      <c r="V39" s="350" t="str">
        <f t="shared" si="12"/>
        <v xml:space="preserve"> </v>
      </c>
      <c r="W39" s="358" t="str">
        <f t="shared" si="13"/>
        <v/>
      </c>
      <c r="X39" s="391"/>
      <c r="Y39" s="359" t="str">
        <f t="shared" si="18"/>
        <v>0</v>
      </c>
      <c r="Z39" s="360" t="str">
        <f t="shared" si="14"/>
        <v xml:space="preserve"> </v>
      </c>
      <c r="AA39" s="531">
        <f t="shared" si="19"/>
        <v>1</v>
      </c>
      <c r="AB39" s="586">
        <f t="shared" si="20"/>
        <v>0</v>
      </c>
      <c r="AC39" s="539"/>
      <c r="AD39" s="236">
        <v>6</v>
      </c>
      <c r="AE39" s="237">
        <f t="shared" si="32"/>
        <v>4</v>
      </c>
      <c r="AF39" s="541">
        <f t="shared" si="35"/>
        <v>3</v>
      </c>
      <c r="AH39" s="14"/>
      <c r="AI39" s="238">
        <v>6</v>
      </c>
      <c r="AJ39" s="239">
        <f t="shared" si="33"/>
        <v>3</v>
      </c>
      <c r="AK39" s="542">
        <f t="shared" si="36"/>
        <v>4.666666666666667</v>
      </c>
      <c r="AN39" s="240">
        <v>6</v>
      </c>
      <c r="AO39" s="241">
        <f t="shared" si="34"/>
        <v>2</v>
      </c>
      <c r="AP39" s="543">
        <f t="shared" si="37"/>
        <v>0</v>
      </c>
      <c r="AS39" s="338">
        <v>6</v>
      </c>
      <c r="AT39" s="544">
        <f t="shared" si="38"/>
        <v>0</v>
      </c>
      <c r="AU39" s="546" t="str">
        <f t="shared" si="39"/>
        <v>0,00</v>
      </c>
      <c r="AX39" s="234">
        <v>6</v>
      </c>
      <c r="AY39" s="234">
        <f t="shared" si="40"/>
        <v>0</v>
      </c>
      <c r="AZ39" s="526" t="str">
        <f t="shared" si="41"/>
        <v>0,00</v>
      </c>
      <c r="BC39" s="364">
        <v>6</v>
      </c>
      <c r="BD39" s="364">
        <f t="shared" si="42"/>
        <v>0</v>
      </c>
      <c r="BE39" s="527" t="str">
        <f t="shared" si="43"/>
        <v>0,00</v>
      </c>
    </row>
    <row r="40" spans="1:57" ht="22.5" x14ac:dyDescent="0.45">
      <c r="A40" s="369"/>
      <c r="B40" s="369"/>
      <c r="C40" s="547" t="str">
        <f t="shared" si="0"/>
        <v/>
      </c>
      <c r="D40" s="374"/>
      <c r="E40" s="343" t="str">
        <f t="shared" si="1"/>
        <v>0</v>
      </c>
      <c r="F40" s="332" t="str">
        <f t="shared" si="2"/>
        <v xml:space="preserve"> </v>
      </c>
      <c r="G40" s="70" t="str">
        <f t="shared" si="15"/>
        <v/>
      </c>
      <c r="H40" s="377"/>
      <c r="I40" s="344" t="str">
        <f t="shared" si="4"/>
        <v>0</v>
      </c>
      <c r="J40" s="341" t="str">
        <f t="shared" si="5"/>
        <v xml:space="preserve"> </v>
      </c>
      <c r="K40" s="59" t="str">
        <f t="shared" si="6"/>
        <v/>
      </c>
      <c r="L40" s="382"/>
      <c r="M40" s="346" t="str">
        <f t="shared" si="7"/>
        <v>0</v>
      </c>
      <c r="N40" s="558" t="str">
        <f t="shared" si="8"/>
        <v xml:space="preserve"> </v>
      </c>
      <c r="O40" s="52" t="str">
        <f t="shared" si="9"/>
        <v/>
      </c>
      <c r="P40" s="107"/>
      <c r="Q40" s="347" t="str">
        <f t="shared" si="16"/>
        <v>0</v>
      </c>
      <c r="R40" s="562" t="str">
        <f t="shared" si="10"/>
        <v xml:space="preserve"> </v>
      </c>
      <c r="S40" s="348" t="str">
        <f t="shared" si="11"/>
        <v/>
      </c>
      <c r="T40" s="389"/>
      <c r="U40" s="349" t="str">
        <f t="shared" si="17"/>
        <v>0</v>
      </c>
      <c r="V40" s="350" t="str">
        <f t="shared" si="12"/>
        <v xml:space="preserve"> </v>
      </c>
      <c r="W40" s="358" t="str">
        <f t="shared" si="13"/>
        <v/>
      </c>
      <c r="X40" s="391"/>
      <c r="Y40" s="359" t="str">
        <f t="shared" si="18"/>
        <v>0</v>
      </c>
      <c r="Z40" s="360" t="str">
        <f t="shared" si="14"/>
        <v xml:space="preserve"> </v>
      </c>
      <c r="AA40" s="531">
        <f t="shared" si="19"/>
        <v>0</v>
      </c>
      <c r="AB40" s="586">
        <f t="shared" si="20"/>
        <v>0</v>
      </c>
      <c r="AC40" s="539"/>
      <c r="AD40" s="236">
        <v>7</v>
      </c>
      <c r="AE40" s="237">
        <f t="shared" si="32"/>
        <v>0</v>
      </c>
      <c r="AF40" s="541" t="str">
        <f t="shared" si="35"/>
        <v>0,00</v>
      </c>
      <c r="AH40" s="14"/>
      <c r="AI40" s="238">
        <v>7</v>
      </c>
      <c r="AJ40" s="239">
        <f t="shared" si="33"/>
        <v>0</v>
      </c>
      <c r="AK40" s="542" t="str">
        <f t="shared" si="36"/>
        <v>0,00</v>
      </c>
      <c r="AN40" s="240">
        <v>7</v>
      </c>
      <c r="AO40" s="241">
        <f t="shared" si="34"/>
        <v>0</v>
      </c>
      <c r="AP40" s="543" t="str">
        <f t="shared" si="37"/>
        <v>0</v>
      </c>
      <c r="AS40" s="338">
        <v>7</v>
      </c>
      <c r="AT40" s="544">
        <f t="shared" si="38"/>
        <v>2</v>
      </c>
      <c r="AU40" s="546">
        <f t="shared" si="39"/>
        <v>0</v>
      </c>
      <c r="AX40" s="234">
        <v>7</v>
      </c>
      <c r="AY40" s="234">
        <f t="shared" si="40"/>
        <v>1</v>
      </c>
      <c r="AZ40" s="526">
        <f t="shared" si="41"/>
        <v>0</v>
      </c>
      <c r="BC40" s="364">
        <v>7</v>
      </c>
      <c r="BD40" s="364">
        <f t="shared" si="42"/>
        <v>0</v>
      </c>
      <c r="BE40" s="527" t="str">
        <f t="shared" si="43"/>
        <v>0,00</v>
      </c>
    </row>
    <row r="41" spans="1:57" ht="22.5" x14ac:dyDescent="0.45">
      <c r="A41" s="366"/>
      <c r="B41" s="366"/>
      <c r="C41" s="547" t="str">
        <f t="shared" si="0"/>
        <v/>
      </c>
      <c r="D41" s="374"/>
      <c r="E41" s="343" t="str">
        <f t="shared" si="1"/>
        <v>0</v>
      </c>
      <c r="F41" s="332" t="str">
        <f t="shared" si="2"/>
        <v xml:space="preserve"> </v>
      </c>
      <c r="G41" s="70" t="str">
        <f t="shared" si="15"/>
        <v/>
      </c>
      <c r="H41" s="377"/>
      <c r="I41" s="344" t="str">
        <f t="shared" si="4"/>
        <v>0</v>
      </c>
      <c r="J41" s="341" t="str">
        <f t="shared" si="5"/>
        <v xml:space="preserve"> </v>
      </c>
      <c r="K41" s="59" t="str">
        <f t="shared" si="6"/>
        <v/>
      </c>
      <c r="L41" s="382"/>
      <c r="M41" s="346" t="str">
        <f t="shared" si="7"/>
        <v>0</v>
      </c>
      <c r="N41" s="558" t="str">
        <f t="shared" si="8"/>
        <v xml:space="preserve"> </v>
      </c>
      <c r="O41" s="52" t="str">
        <f t="shared" si="9"/>
        <v/>
      </c>
      <c r="P41" s="107"/>
      <c r="Q41" s="347" t="str">
        <f t="shared" si="16"/>
        <v>0</v>
      </c>
      <c r="R41" s="562" t="str">
        <f t="shared" si="10"/>
        <v xml:space="preserve"> </v>
      </c>
      <c r="S41" s="348" t="str">
        <f t="shared" si="11"/>
        <v/>
      </c>
      <c r="T41" s="389"/>
      <c r="U41" s="349" t="str">
        <f t="shared" si="17"/>
        <v>0</v>
      </c>
      <c r="V41" s="350" t="str">
        <f t="shared" si="12"/>
        <v xml:space="preserve"> </v>
      </c>
      <c r="W41" s="358" t="str">
        <f t="shared" si="13"/>
        <v/>
      </c>
      <c r="X41" s="391"/>
      <c r="Y41" s="359" t="str">
        <f t="shared" si="18"/>
        <v>0</v>
      </c>
      <c r="Z41" s="360" t="str">
        <f t="shared" si="14"/>
        <v xml:space="preserve"> </v>
      </c>
      <c r="AA41" s="531">
        <f t="shared" si="19"/>
        <v>0</v>
      </c>
      <c r="AB41" s="586">
        <f t="shared" si="20"/>
        <v>0</v>
      </c>
      <c r="AC41" s="539"/>
      <c r="AD41" s="236">
        <v>8</v>
      </c>
      <c r="AE41" s="237">
        <f t="shared" si="32"/>
        <v>0</v>
      </c>
      <c r="AF41" s="541" t="str">
        <f t="shared" si="35"/>
        <v>0,00</v>
      </c>
      <c r="AH41" s="14"/>
      <c r="AI41" s="238">
        <v>8</v>
      </c>
      <c r="AJ41" s="239">
        <f t="shared" si="33"/>
        <v>0</v>
      </c>
      <c r="AK41" s="542" t="str">
        <f t="shared" si="36"/>
        <v>0,00</v>
      </c>
      <c r="AN41" s="240">
        <v>8</v>
      </c>
      <c r="AO41" s="241">
        <f t="shared" si="34"/>
        <v>1</v>
      </c>
      <c r="AP41" s="543">
        <f>IF(AO41=1,AO29,IF(AO41=2,((AO29+AO30)/AO41),IF(AO41=3,((AO29+AO30+AO31)/AO41),IF(AO41=4,((AO29+AO30+AO31+AO32)/AO41),IF(AO41=5,((AO29+AO30+AO31+AO32+AO33)/AO41),IF(AO41=6,((AO29+AO30+AO31+AO32+AO33+AO34)/AO41),IF(AO41=7,((AO29+AO30+AO31+AO32+AO33+AO34+AO35)/AO41),IF(AO41=8,((AO29+AO30+AO31+AO32+AO33+AO34+AO35+AO36)/AO41),"0"))))))))</f>
        <v>0</v>
      </c>
      <c r="AS41" s="338">
        <v>8</v>
      </c>
      <c r="AT41" s="544">
        <f t="shared" si="38"/>
        <v>0</v>
      </c>
      <c r="AU41" s="546" t="str">
        <f t="shared" si="39"/>
        <v>0,00</v>
      </c>
      <c r="AX41" s="234">
        <v>8</v>
      </c>
      <c r="AY41" s="234">
        <f t="shared" si="40"/>
        <v>2</v>
      </c>
      <c r="AZ41" s="526">
        <f t="shared" si="41"/>
        <v>0</v>
      </c>
      <c r="BC41" s="364">
        <v>8</v>
      </c>
      <c r="BD41" s="364">
        <f t="shared" si="42"/>
        <v>0</v>
      </c>
      <c r="BE41" s="527" t="str">
        <f t="shared" si="43"/>
        <v>0,00</v>
      </c>
    </row>
    <row r="42" spans="1:57" ht="22.5" x14ac:dyDescent="0.45">
      <c r="A42" s="366"/>
      <c r="B42" s="366"/>
      <c r="C42" s="547" t="str">
        <f t="shared" si="0"/>
        <v/>
      </c>
      <c r="D42" s="374"/>
      <c r="E42" s="343" t="str">
        <f t="shared" si="1"/>
        <v>0</v>
      </c>
      <c r="F42" s="332" t="str">
        <f t="shared" si="2"/>
        <v xml:space="preserve"> </v>
      </c>
      <c r="G42" s="70" t="str">
        <f t="shared" si="15"/>
        <v/>
      </c>
      <c r="H42" s="377"/>
      <c r="I42" s="344" t="str">
        <f t="shared" si="4"/>
        <v>0</v>
      </c>
      <c r="J42" s="341" t="str">
        <f t="shared" si="5"/>
        <v xml:space="preserve"> </v>
      </c>
      <c r="K42" s="59" t="str">
        <f t="shared" si="6"/>
        <v/>
      </c>
      <c r="L42" s="382"/>
      <c r="M42" s="346" t="str">
        <f t="shared" si="7"/>
        <v>0</v>
      </c>
      <c r="N42" s="558" t="str">
        <f t="shared" si="8"/>
        <v xml:space="preserve"> </v>
      </c>
      <c r="O42" s="52" t="str">
        <f t="shared" si="9"/>
        <v/>
      </c>
      <c r="P42" s="107"/>
      <c r="Q42" s="347" t="str">
        <f t="shared" si="16"/>
        <v>0</v>
      </c>
      <c r="R42" s="562" t="str">
        <f t="shared" si="10"/>
        <v xml:space="preserve"> </v>
      </c>
      <c r="S42" s="348" t="str">
        <f t="shared" si="11"/>
        <v/>
      </c>
      <c r="T42" s="389"/>
      <c r="U42" s="349" t="str">
        <f t="shared" si="17"/>
        <v>0</v>
      </c>
      <c r="V42" s="350" t="str">
        <f t="shared" si="12"/>
        <v xml:space="preserve"> </v>
      </c>
      <c r="W42" s="358" t="str">
        <f t="shared" si="13"/>
        <v/>
      </c>
      <c r="X42" s="391"/>
      <c r="Y42" s="359" t="str">
        <f t="shared" si="18"/>
        <v>0</v>
      </c>
      <c r="Z42" s="360" t="str">
        <f t="shared" si="14"/>
        <v xml:space="preserve"> </v>
      </c>
      <c r="AA42" s="531">
        <f t="shared" si="19"/>
        <v>0</v>
      </c>
      <c r="AB42" s="586">
        <f t="shared" si="20"/>
        <v>0</v>
      </c>
      <c r="AC42" s="539"/>
      <c r="AD42" s="236">
        <v>9</v>
      </c>
      <c r="AE42" s="237">
        <f t="shared" si="32"/>
        <v>0</v>
      </c>
      <c r="AF42" s="541" t="str">
        <f t="shared" si="35"/>
        <v>0,00</v>
      </c>
      <c r="AH42" s="14"/>
      <c r="AI42" s="238">
        <v>9</v>
      </c>
      <c r="AJ42" s="239">
        <f t="shared" si="33"/>
        <v>11</v>
      </c>
      <c r="AK42" s="542" t="str">
        <f t="shared" si="36"/>
        <v>0,00</v>
      </c>
      <c r="AN42" s="240">
        <v>9</v>
      </c>
      <c r="AO42" s="241">
        <f t="shared" si="34"/>
        <v>1</v>
      </c>
      <c r="AP42" s="543">
        <f t="shared" si="37"/>
        <v>0</v>
      </c>
      <c r="AS42" s="338">
        <v>9</v>
      </c>
      <c r="AT42" s="544">
        <f t="shared" si="38"/>
        <v>1</v>
      </c>
      <c r="AU42" s="546">
        <f t="shared" si="39"/>
        <v>0</v>
      </c>
      <c r="AX42" s="234">
        <v>9</v>
      </c>
      <c r="AY42" s="234">
        <f t="shared" si="40"/>
        <v>0</v>
      </c>
      <c r="AZ42" s="526" t="str">
        <f t="shared" si="41"/>
        <v>0,00</v>
      </c>
      <c r="BC42" s="364">
        <v>9</v>
      </c>
      <c r="BD42" s="364">
        <f t="shared" si="42"/>
        <v>0</v>
      </c>
      <c r="BE42" s="527" t="str">
        <f t="shared" si="43"/>
        <v>0,00</v>
      </c>
    </row>
    <row r="43" spans="1:57" ht="23.25" thickBot="1" x14ac:dyDescent="0.5">
      <c r="A43" s="366"/>
      <c r="B43" s="366"/>
      <c r="C43" s="549" t="str">
        <f t="shared" si="0"/>
        <v/>
      </c>
      <c r="D43" s="550"/>
      <c r="E43" s="551" t="str">
        <f t="shared" si="1"/>
        <v>0</v>
      </c>
      <c r="F43" s="552" t="str">
        <f t="shared" si="2"/>
        <v xml:space="preserve"> </v>
      </c>
      <c r="G43" s="554" t="str">
        <f t="shared" si="15"/>
        <v/>
      </c>
      <c r="H43" s="379"/>
      <c r="I43" s="555" t="str">
        <f t="shared" si="4"/>
        <v>0</v>
      </c>
      <c r="J43" s="342" t="str">
        <f t="shared" si="5"/>
        <v xml:space="preserve"> </v>
      </c>
      <c r="K43" s="425" t="str">
        <f t="shared" si="6"/>
        <v/>
      </c>
      <c r="L43" s="384"/>
      <c r="M43" s="559" t="str">
        <f t="shared" si="7"/>
        <v>0</v>
      </c>
      <c r="N43" s="560" t="str">
        <f t="shared" si="8"/>
        <v xml:space="preserve"> </v>
      </c>
      <c r="O43" s="563" t="str">
        <f t="shared" si="9"/>
        <v/>
      </c>
      <c r="P43" s="109"/>
      <c r="Q43" s="564" t="str">
        <f t="shared" si="16"/>
        <v>0</v>
      </c>
      <c r="R43" s="565" t="str">
        <f t="shared" si="10"/>
        <v xml:space="preserve"> </v>
      </c>
      <c r="S43" s="351" t="str">
        <f t="shared" si="11"/>
        <v/>
      </c>
      <c r="T43" s="390"/>
      <c r="U43" s="352" t="str">
        <f t="shared" si="17"/>
        <v>0</v>
      </c>
      <c r="V43" s="353" t="str">
        <f t="shared" si="12"/>
        <v xml:space="preserve"> </v>
      </c>
      <c r="W43" s="361" t="str">
        <f t="shared" si="13"/>
        <v/>
      </c>
      <c r="X43" s="392"/>
      <c r="Y43" s="362" t="str">
        <f t="shared" si="18"/>
        <v>0</v>
      </c>
      <c r="Z43" s="363" t="str">
        <f t="shared" si="14"/>
        <v xml:space="preserve"> </v>
      </c>
      <c r="AA43" s="533">
        <f t="shared" si="19"/>
        <v>0</v>
      </c>
      <c r="AB43" s="587">
        <f t="shared" si="20"/>
        <v>0</v>
      </c>
      <c r="AC43" s="540"/>
      <c r="AD43" s="236">
        <v>10</v>
      </c>
      <c r="AE43" s="237">
        <f t="shared" si="32"/>
        <v>1</v>
      </c>
      <c r="AF43" s="541">
        <f t="shared" si="35"/>
        <v>0</v>
      </c>
      <c r="AH43" s="14"/>
      <c r="AI43" s="238">
        <v>10</v>
      </c>
      <c r="AJ43" s="239">
        <f t="shared" si="33"/>
        <v>0</v>
      </c>
      <c r="AK43" s="542" t="str">
        <f t="shared" si="36"/>
        <v>0,00</v>
      </c>
      <c r="AN43" s="240">
        <v>10</v>
      </c>
      <c r="AO43" s="241">
        <f t="shared" si="34"/>
        <v>2</v>
      </c>
      <c r="AP43" s="543">
        <f t="shared" si="37"/>
        <v>0</v>
      </c>
      <c r="AS43" s="338">
        <v>10</v>
      </c>
      <c r="AT43" s="544">
        <f t="shared" si="38"/>
        <v>4</v>
      </c>
      <c r="AU43" s="546">
        <v>0</v>
      </c>
      <c r="AX43" s="234">
        <v>10</v>
      </c>
      <c r="AY43" s="234">
        <f t="shared" si="40"/>
        <v>2</v>
      </c>
      <c r="AZ43" s="526">
        <f t="shared" si="41"/>
        <v>0</v>
      </c>
      <c r="BC43" s="364">
        <v>10</v>
      </c>
      <c r="BD43" s="364">
        <f t="shared" si="42"/>
        <v>0</v>
      </c>
      <c r="BE43" s="527" t="str">
        <f t="shared" si="43"/>
        <v>0,00</v>
      </c>
    </row>
    <row r="44" spans="1:57" ht="22.5" x14ac:dyDescent="0.3">
      <c r="C44" s="39"/>
      <c r="D44" s="56"/>
      <c r="E44" s="56"/>
      <c r="F44" s="56"/>
      <c r="G44" s="328"/>
      <c r="H44" s="328"/>
      <c r="I44" s="328"/>
      <c r="J44" s="328"/>
      <c r="K44" s="328"/>
      <c r="L44" s="328"/>
      <c r="M44" s="328"/>
      <c r="N44" s="328"/>
      <c r="O44" s="328"/>
      <c r="P44" s="33"/>
      <c r="Q44" s="328"/>
      <c r="R44" s="328"/>
      <c r="S44" s="328"/>
      <c r="T44" s="328"/>
      <c r="U44" s="328"/>
      <c r="V44" s="328"/>
      <c r="W44" s="328"/>
      <c r="X44" s="328"/>
      <c r="Y44" s="328"/>
      <c r="Z44" s="328"/>
      <c r="AH44" s="14"/>
    </row>
    <row r="45" spans="1:57" ht="22.5" x14ac:dyDescent="0.3">
      <c r="C45" s="39"/>
      <c r="D45" s="39"/>
      <c r="E45" s="56"/>
      <c r="F45" s="56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  <c r="U45" s="328"/>
      <c r="V45" s="328"/>
      <c r="W45" s="328"/>
      <c r="X45" s="328"/>
      <c r="Y45" s="328"/>
      <c r="Z45" s="328"/>
      <c r="AH45" s="14"/>
    </row>
    <row r="46" spans="1:57" x14ac:dyDescent="0.3"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</row>
    <row r="47" spans="1:57" x14ac:dyDescent="0.3">
      <c r="C47" s="326"/>
      <c r="D47" s="326"/>
      <c r="E47" s="327"/>
      <c r="F47" s="331"/>
      <c r="G47" s="328"/>
      <c r="H47" s="328"/>
      <c r="I47" s="328"/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  <c r="U47" s="328"/>
      <c r="V47" s="328"/>
      <c r="W47" s="328"/>
      <c r="X47" s="328"/>
      <c r="Y47" s="328"/>
      <c r="Z47" s="328"/>
      <c r="AR47" s="545"/>
    </row>
    <row r="48" spans="1:57" ht="22.5" x14ac:dyDescent="0.45">
      <c r="A48" s="34"/>
      <c r="B48" s="34"/>
      <c r="C48" s="53"/>
      <c r="D48" s="53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18"/>
      <c r="AB48" s="18"/>
      <c r="AC48" s="18"/>
    </row>
    <row r="49" spans="1:29" ht="22.5" x14ac:dyDescent="0.45">
      <c r="A49" s="19"/>
      <c r="B49" s="19"/>
      <c r="C49" s="39"/>
      <c r="D49" s="56"/>
      <c r="E49" s="57"/>
      <c r="F49" s="57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18"/>
      <c r="AB49" s="18"/>
      <c r="AC49" s="18"/>
    </row>
    <row r="50" spans="1:29" ht="22.5" x14ac:dyDescent="0.45">
      <c r="A50" s="19"/>
      <c r="B50" s="19"/>
      <c r="C50" s="39"/>
      <c r="D50" s="56"/>
      <c r="E50" s="57"/>
      <c r="F50" s="57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18"/>
      <c r="AB50" s="18"/>
      <c r="AC50" s="18"/>
    </row>
    <row r="51" spans="1:29" ht="22.5" x14ac:dyDescent="0.45">
      <c r="A51" s="15"/>
      <c r="B51" s="15"/>
      <c r="C51" s="39"/>
      <c r="D51" s="56"/>
      <c r="E51" s="57"/>
      <c r="F51" s="57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18"/>
      <c r="AB51" s="18"/>
      <c r="AC51" s="18"/>
    </row>
    <row r="52" spans="1:29" ht="22.5" x14ac:dyDescent="0.45">
      <c r="A52" s="15"/>
      <c r="B52" s="15"/>
      <c r="C52" s="39"/>
      <c r="D52" s="56"/>
      <c r="E52" s="57"/>
      <c r="F52" s="57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18"/>
      <c r="AB52" s="18"/>
      <c r="AC52" s="18"/>
    </row>
    <row r="53" spans="1:29" ht="22.5" x14ac:dyDescent="0.45">
      <c r="A53" s="15"/>
      <c r="B53" s="15"/>
      <c r="C53" s="39"/>
      <c r="D53" s="56"/>
      <c r="E53" s="57"/>
      <c r="F53" s="57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18"/>
      <c r="AB53" s="18"/>
      <c r="AC53" s="18"/>
    </row>
    <row r="54" spans="1:29" ht="22.5" x14ac:dyDescent="0.45">
      <c r="A54" s="15"/>
      <c r="B54" s="15"/>
      <c r="C54" s="39"/>
      <c r="D54" s="56"/>
      <c r="E54" s="57"/>
      <c r="F54" s="57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18"/>
      <c r="AB54" s="18"/>
      <c r="AC54" s="18"/>
    </row>
    <row r="55" spans="1:29" ht="22.5" x14ac:dyDescent="0.45">
      <c r="A55" s="15"/>
      <c r="B55" s="15"/>
      <c r="C55" s="39"/>
      <c r="D55" s="56"/>
      <c r="E55" s="57"/>
      <c r="F55" s="57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18"/>
      <c r="AB55" s="18"/>
      <c r="AC55" s="18"/>
    </row>
    <row r="56" spans="1:29" ht="22.5" x14ac:dyDescent="0.45">
      <c r="A56" s="19"/>
      <c r="B56" s="19"/>
      <c r="C56" s="39"/>
      <c r="D56" s="56"/>
      <c r="E56" s="57"/>
      <c r="F56" s="57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18"/>
      <c r="AB56" s="18"/>
      <c r="AC56" s="18"/>
    </row>
    <row r="57" spans="1:29" ht="22.5" x14ac:dyDescent="0.45">
      <c r="A57" s="15"/>
      <c r="B57" s="15"/>
      <c r="C57" s="39"/>
      <c r="D57" s="56"/>
      <c r="E57" s="57"/>
      <c r="F57" s="57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18"/>
      <c r="AB57" s="18"/>
      <c r="AC57" s="18"/>
    </row>
    <row r="58" spans="1:29" ht="22.5" x14ac:dyDescent="0.45">
      <c r="A58" s="20"/>
      <c r="B58" s="20"/>
      <c r="C58" s="39"/>
      <c r="D58" s="56"/>
      <c r="E58" s="57"/>
      <c r="F58" s="57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18"/>
      <c r="AB58" s="18"/>
      <c r="AC58" s="18"/>
    </row>
    <row r="59" spans="1:29" ht="22.5" x14ac:dyDescent="0.45">
      <c r="A59" s="15"/>
      <c r="B59" s="15"/>
      <c r="C59" s="39"/>
      <c r="D59" s="56"/>
      <c r="E59" s="57"/>
      <c r="F59" s="57"/>
      <c r="G59" s="39"/>
      <c r="H59" s="39"/>
      <c r="I59" s="39"/>
      <c r="J59" s="39"/>
      <c r="K59" s="39"/>
      <c r="L59" s="39"/>
      <c r="M59" s="39"/>
      <c r="N59" s="39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21"/>
      <c r="AB59" s="21"/>
      <c r="AC59" s="21"/>
    </row>
    <row r="60" spans="1:29" ht="22.5" x14ac:dyDescent="0.45">
      <c r="A60" s="15"/>
      <c r="B60" s="15"/>
      <c r="C60" s="39"/>
      <c r="D60" s="56"/>
      <c r="E60" s="57"/>
      <c r="F60" s="57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18"/>
      <c r="AB60" s="18"/>
      <c r="AC60" s="18"/>
    </row>
    <row r="61" spans="1:29" ht="22.5" x14ac:dyDescent="0.45">
      <c r="A61" s="15"/>
      <c r="B61" s="15"/>
      <c r="C61" s="39"/>
      <c r="D61" s="56"/>
      <c r="E61" s="57"/>
      <c r="F61" s="57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18"/>
      <c r="AB61" s="18"/>
      <c r="AC61" s="18"/>
    </row>
    <row r="62" spans="1:29" ht="22.5" x14ac:dyDescent="0.45">
      <c r="A62" s="15"/>
      <c r="B62" s="15"/>
      <c r="C62" s="39"/>
      <c r="D62" s="56"/>
      <c r="E62" s="57"/>
      <c r="F62" s="57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18"/>
      <c r="AB62" s="18"/>
      <c r="AC62" s="18"/>
    </row>
    <row r="63" spans="1:29" ht="22.5" x14ac:dyDescent="0.45">
      <c r="A63" s="35"/>
      <c r="B63" s="35"/>
      <c r="C63" s="39"/>
      <c r="D63" s="56"/>
      <c r="E63" s="57"/>
      <c r="F63" s="57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18"/>
      <c r="AB63" s="18"/>
      <c r="AC63" s="18"/>
    </row>
    <row r="64" spans="1:29" ht="22.5" x14ac:dyDescent="0.45">
      <c r="A64" s="15"/>
      <c r="B64" s="15"/>
      <c r="C64" s="39"/>
      <c r="D64" s="56"/>
      <c r="E64" s="57"/>
      <c r="F64" s="57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18"/>
      <c r="AB64" s="18"/>
      <c r="AC64" s="18"/>
    </row>
    <row r="65" spans="1:29" ht="22.5" x14ac:dyDescent="0.45">
      <c r="A65" s="15"/>
      <c r="B65" s="15"/>
      <c r="C65" s="39"/>
      <c r="D65" s="56"/>
      <c r="E65" s="57"/>
      <c r="F65" s="57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18"/>
      <c r="AB65" s="18"/>
      <c r="AC65" s="18"/>
    </row>
    <row r="66" spans="1:29" ht="22.5" x14ac:dyDescent="0.45">
      <c r="A66" s="15"/>
      <c r="B66" s="15"/>
      <c r="C66" s="39"/>
      <c r="D66" s="56"/>
      <c r="E66" s="57"/>
      <c r="F66" s="57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18"/>
      <c r="AB66" s="18"/>
      <c r="AC66" s="18"/>
    </row>
    <row r="67" spans="1:29" ht="22.5" x14ac:dyDescent="0.45">
      <c r="A67" s="15"/>
      <c r="B67" s="15"/>
      <c r="C67" s="39"/>
      <c r="D67" s="56"/>
      <c r="E67" s="57"/>
      <c r="F67" s="57"/>
      <c r="G67" s="39"/>
      <c r="H67" s="39"/>
      <c r="I67" s="39"/>
      <c r="J67" s="39"/>
      <c r="K67" s="39"/>
      <c r="L67" s="39"/>
      <c r="M67" s="39"/>
      <c r="N67" s="39"/>
      <c r="O67" s="39"/>
      <c r="P67" s="39"/>
    </row>
    <row r="68" spans="1:29" ht="22.5" x14ac:dyDescent="0.45">
      <c r="A68" s="15"/>
      <c r="B68" s="15"/>
      <c r="C68" s="39"/>
      <c r="D68" s="56"/>
      <c r="E68" s="57"/>
      <c r="F68" s="57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18"/>
      <c r="AB68" s="18"/>
      <c r="AC68" s="18"/>
    </row>
    <row r="69" spans="1:29" ht="22.5" x14ac:dyDescent="0.45">
      <c r="A69" s="15"/>
      <c r="B69" s="15"/>
      <c r="C69" s="39"/>
      <c r="D69" s="56"/>
      <c r="E69" s="57"/>
      <c r="F69" s="57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18"/>
      <c r="AB69" s="18"/>
      <c r="AC69" s="18"/>
    </row>
    <row r="70" spans="1:29" ht="22.5" x14ac:dyDescent="0.45">
      <c r="A70" s="15"/>
      <c r="B70" s="15"/>
      <c r="C70" s="39"/>
      <c r="D70" s="56"/>
      <c r="E70" s="57"/>
      <c r="F70" s="57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18"/>
      <c r="AB70" s="18"/>
      <c r="AC70" s="18"/>
    </row>
    <row r="71" spans="1:29" ht="22.5" x14ac:dyDescent="0.45">
      <c r="A71" s="15"/>
      <c r="B71" s="15"/>
      <c r="C71" s="39"/>
      <c r="D71" s="56"/>
      <c r="E71" s="57"/>
      <c r="F71" s="57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18"/>
      <c r="AB71" s="18"/>
      <c r="AC71" s="18"/>
    </row>
    <row r="72" spans="1:29" ht="22.5" x14ac:dyDescent="0.45">
      <c r="A72" s="15"/>
      <c r="B72" s="15"/>
      <c r="C72" s="39"/>
      <c r="D72" s="56"/>
      <c r="E72" s="57"/>
      <c r="F72" s="57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18"/>
      <c r="AB72" s="18"/>
      <c r="AC72" s="18"/>
    </row>
    <row r="73" spans="1:29" ht="22.5" x14ac:dyDescent="0.45">
      <c r="A73" s="15"/>
      <c r="B73" s="15"/>
      <c r="C73" s="39"/>
      <c r="D73" s="56"/>
      <c r="E73" s="57"/>
      <c r="F73" s="57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18"/>
      <c r="AB73" s="18"/>
      <c r="AC73" s="18"/>
    </row>
    <row r="74" spans="1:29" ht="22.5" x14ac:dyDescent="0.45">
      <c r="A74" s="15"/>
      <c r="B74" s="15"/>
      <c r="C74" s="39"/>
      <c r="D74" s="56"/>
      <c r="E74" s="57"/>
      <c r="F74" s="57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18"/>
      <c r="AB74" s="18"/>
      <c r="AC74" s="18"/>
    </row>
    <row r="75" spans="1:29" ht="22.5" x14ac:dyDescent="0.45">
      <c r="A75" s="15"/>
      <c r="B75" s="15"/>
      <c r="C75" s="39"/>
      <c r="D75" s="56"/>
      <c r="E75" s="57"/>
      <c r="F75" s="57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18"/>
      <c r="AB75" s="18"/>
      <c r="AC75" s="18"/>
    </row>
    <row r="76" spans="1:29" ht="22.5" x14ac:dyDescent="0.45">
      <c r="A76" s="15"/>
      <c r="B76" s="15"/>
      <c r="C76" s="39"/>
      <c r="D76" s="56"/>
      <c r="E76" s="57"/>
      <c r="F76" s="57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18"/>
      <c r="AB76" s="18"/>
      <c r="AC76" s="18"/>
    </row>
    <row r="77" spans="1:29" ht="22.5" x14ac:dyDescent="0.45">
      <c r="A77" s="15"/>
      <c r="B77" s="15"/>
      <c r="C77" s="39"/>
      <c r="D77" s="56"/>
      <c r="E77" s="57"/>
      <c r="F77" s="57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18"/>
      <c r="AB77" s="18"/>
      <c r="AC77" s="18"/>
    </row>
    <row r="78" spans="1:29" ht="22.5" x14ac:dyDescent="0.45">
      <c r="A78" s="15"/>
      <c r="B78" s="15"/>
      <c r="C78" s="39"/>
      <c r="D78" s="56"/>
      <c r="E78" s="57"/>
      <c r="F78" s="57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18"/>
      <c r="AB78" s="18"/>
      <c r="AC78" s="18"/>
    </row>
    <row r="79" spans="1:29" ht="22.5" x14ac:dyDescent="0.45">
      <c r="A79" s="15"/>
      <c r="B79" s="15"/>
      <c r="C79" s="39"/>
      <c r="D79" s="56"/>
      <c r="E79" s="57"/>
      <c r="F79" s="57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18"/>
      <c r="AB79" s="18"/>
      <c r="AC79" s="18"/>
    </row>
    <row r="80" spans="1:29" ht="22.5" x14ac:dyDescent="0.45">
      <c r="A80" s="15"/>
      <c r="B80" s="15"/>
      <c r="C80" s="39"/>
      <c r="D80" s="56"/>
      <c r="E80" s="57"/>
      <c r="F80" s="57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18"/>
      <c r="AB80" s="18"/>
      <c r="AC80" s="18"/>
    </row>
    <row r="81" spans="1:29" ht="22.5" x14ac:dyDescent="0.45">
      <c r="A81" s="15"/>
      <c r="B81" s="15"/>
      <c r="C81" s="39"/>
      <c r="D81" s="56"/>
      <c r="E81" s="57"/>
      <c r="F81" s="57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18"/>
      <c r="AB81" s="18"/>
      <c r="AC81" s="18"/>
    </row>
    <row r="82" spans="1:29" ht="22.5" x14ac:dyDescent="0.45">
      <c r="A82" s="15"/>
      <c r="B82" s="15"/>
      <c r="C82" s="39"/>
      <c r="D82" s="56"/>
      <c r="E82" s="57"/>
      <c r="F82" s="57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18"/>
      <c r="AB82" s="18"/>
      <c r="AC82" s="18"/>
    </row>
    <row r="83" spans="1:29" ht="22.5" x14ac:dyDescent="0.45">
      <c r="A83" s="15"/>
      <c r="B83" s="15"/>
      <c r="C83" s="39"/>
      <c r="D83" s="56"/>
      <c r="E83" s="57"/>
      <c r="F83" s="57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18"/>
      <c r="AB83" s="18"/>
      <c r="AC83" s="18"/>
    </row>
    <row r="84" spans="1:29" ht="22.5" x14ac:dyDescent="0.45">
      <c r="A84" s="15"/>
      <c r="B84" s="15"/>
      <c r="C84" s="39"/>
      <c r="D84" s="56"/>
      <c r="E84" s="57"/>
      <c r="F84" s="57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18"/>
      <c r="AB84" s="18"/>
      <c r="AC84" s="18"/>
    </row>
    <row r="85" spans="1:29" ht="22.5" x14ac:dyDescent="0.45">
      <c r="A85" s="15"/>
      <c r="B85" s="15"/>
      <c r="C85" s="39"/>
      <c r="D85" s="56"/>
      <c r="E85" s="57"/>
      <c r="F85" s="57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18"/>
      <c r="AB85" s="18"/>
      <c r="AC85" s="18"/>
    </row>
    <row r="86" spans="1:29" ht="22.5" x14ac:dyDescent="0.45">
      <c r="A86" s="15"/>
      <c r="B86" s="15"/>
      <c r="C86" s="39"/>
      <c r="D86" s="56"/>
      <c r="E86" s="57"/>
      <c r="F86" s="57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18"/>
      <c r="AB86" s="18"/>
      <c r="AC86" s="18"/>
    </row>
    <row r="87" spans="1:29" ht="22.5" x14ac:dyDescent="0.45">
      <c r="A87" s="15"/>
      <c r="B87" s="15"/>
      <c r="C87" s="39"/>
      <c r="D87" s="56"/>
      <c r="E87" s="57"/>
      <c r="F87" s="57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18"/>
      <c r="AB87" s="18"/>
      <c r="AC87" s="18"/>
    </row>
    <row r="88" spans="1:29" ht="22.5" x14ac:dyDescent="0.45">
      <c r="A88" s="15"/>
      <c r="B88" s="15"/>
      <c r="C88" s="39"/>
      <c r="D88" s="56"/>
      <c r="E88" s="57"/>
      <c r="F88" s="57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18"/>
      <c r="AB88" s="18"/>
      <c r="AC88" s="18"/>
    </row>
  </sheetData>
  <sheetProtection sheet="1" insertColumns="0" insertRows="0" deleteColumns="0" deleteRows="0" selectLockedCells="1"/>
  <mergeCells count="15">
    <mergeCell ref="AX33:AZ33"/>
    <mergeCell ref="BC33:BE33"/>
    <mergeCell ref="S1:V1"/>
    <mergeCell ref="A2:B2"/>
    <mergeCell ref="AB2:AB3"/>
    <mergeCell ref="O1:R1"/>
    <mergeCell ref="K1:N1"/>
    <mergeCell ref="G1:J1"/>
    <mergeCell ref="C1:F1"/>
    <mergeCell ref="AI18:AN18"/>
    <mergeCell ref="AD33:AF33"/>
    <mergeCell ref="AN33:AP33"/>
    <mergeCell ref="AS33:AU33"/>
    <mergeCell ref="W1:Z1"/>
    <mergeCell ref="AA2:AA3"/>
  </mergeCells>
  <phoneticPr fontId="17" type="noConversion"/>
  <conditionalFormatting sqref="C16:F43 C88 E88:F88 C4:C15 E4:F15 D4:D12 D14:D15 H10:H12 H5:H6">
    <cfRule type="containsErrors" dxfId="985" priority="17">
      <formula>ISERROR(C4)</formula>
    </cfRule>
  </conditionalFormatting>
  <conditionalFormatting sqref="C49:C88 E49:F88">
    <cfRule type="containsErrors" dxfId="984" priority="16">
      <formula>ISERROR(C49)</formula>
    </cfRule>
  </conditionalFormatting>
  <conditionalFormatting sqref="D49:D88">
    <cfRule type="containsErrors" dxfId="983" priority="15">
      <formula>ISERROR(D49)</formula>
    </cfRule>
  </conditionalFormatting>
  <conditionalFormatting sqref="G4:G43 I5:J43 J4">
    <cfRule type="containsErrors" dxfId="982" priority="11">
      <formula>ISERROR(G4)</formula>
    </cfRule>
  </conditionalFormatting>
  <conditionalFormatting sqref="K4:K43 M4:N43">
    <cfRule type="containsErrors" dxfId="981" priority="10">
      <formula>ISERROR(K4)</formula>
    </cfRule>
  </conditionalFormatting>
  <conditionalFormatting sqref="O4:O43 Q4:Z43">
    <cfRule type="containsErrors" dxfId="980" priority="9">
      <formula>ISERROR(O4)</formula>
    </cfRule>
  </conditionalFormatting>
  <conditionalFormatting sqref="P4:P11">
    <cfRule type="containsErrors" dxfId="979" priority="5">
      <formula>ISERROR(P4)</formula>
    </cfRule>
  </conditionalFormatting>
  <conditionalFormatting sqref="L4:L11">
    <cfRule type="containsErrors" dxfId="978" priority="4">
      <formula>ISERROR(L4)</formula>
    </cfRule>
  </conditionalFormatting>
  <conditionalFormatting sqref="I4">
    <cfRule type="containsErrors" dxfId="977" priority="3">
      <formula>ISERROR(I4)</formula>
    </cfRule>
  </conditionalFormatting>
  <conditionalFormatting sqref="AA4:AA43">
    <cfRule type="cellIs" dxfId="976" priority="2" operator="greaterThan">
      <formula>2</formula>
    </cfRule>
  </conditionalFormatting>
  <conditionalFormatting sqref="AA27">
    <cfRule type="cellIs" dxfId="975" priority="1" operator="greaterThan">
      <formula>2</formula>
    </cfRule>
  </conditionalFormatting>
  <pageMargins left="0.7" right="0.7" top="0.75" bottom="0.75" header="0.3" footer="0.3"/>
  <pageSetup paperSize="9" scale="51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J108"/>
  <sheetViews>
    <sheetView zoomScale="75" zoomScaleNormal="75" workbookViewId="0">
      <pane xSplit="1" topLeftCell="AB1" activePane="topRight" state="frozen"/>
      <selection pane="topRight" activeCell="A5" sqref="A5"/>
    </sheetView>
  </sheetViews>
  <sheetFormatPr baseColWidth="10" defaultRowHeight="18.75" x14ac:dyDescent="0.3"/>
  <cols>
    <col min="1" max="1" width="30.7109375" style="1" customWidth="1"/>
    <col min="2" max="2" width="30.7109375" style="2" customWidth="1"/>
    <col min="3" max="4" width="12.7109375" style="2" customWidth="1"/>
    <col min="5" max="5" width="14.85546875" style="2" hidden="1" customWidth="1"/>
    <col min="6" max="7" width="12.7109375" style="2" customWidth="1"/>
    <col min="8" max="8" width="9.140625" style="2" hidden="1" customWidth="1"/>
    <col min="9" max="11" width="12.7109375" style="2" customWidth="1"/>
    <col min="12" max="12" width="12.7109375" style="2" hidden="1" customWidth="1"/>
    <col min="13" max="14" width="12.7109375" style="2" customWidth="1"/>
    <col min="15" max="15" width="12.7109375" style="2" hidden="1" customWidth="1"/>
    <col min="16" max="18" width="12.7109375" style="2" customWidth="1"/>
    <col min="19" max="19" width="12.7109375" style="2" hidden="1" customWidth="1"/>
    <col min="20" max="21" width="12.7109375" style="2" customWidth="1"/>
    <col min="22" max="22" width="4.7109375" style="2" hidden="1" customWidth="1"/>
    <col min="23" max="25" width="12.7109375" style="2" customWidth="1"/>
    <col min="26" max="26" width="15.28515625" style="2" hidden="1" customWidth="1"/>
    <col min="27" max="28" width="12.7109375" style="2" customWidth="1"/>
    <col min="29" max="29" width="9.42578125" style="2" hidden="1" customWidth="1"/>
    <col min="30" max="32" width="12.7109375" style="2" customWidth="1"/>
    <col min="33" max="33" width="12.7109375" style="2" hidden="1" customWidth="1"/>
    <col min="34" max="34" width="12.7109375" style="2" customWidth="1"/>
    <col min="35" max="35" width="12.7109375" style="113" customWidth="1"/>
    <col min="36" max="36" width="8.28515625" style="2" hidden="1" customWidth="1"/>
    <col min="37" max="39" width="12.7109375" style="2" customWidth="1"/>
    <col min="40" max="40" width="16.140625" style="110" hidden="1" customWidth="1"/>
    <col min="41" max="42" width="12.7109375" style="2" customWidth="1"/>
    <col min="43" max="43" width="12.42578125" style="2" hidden="1" customWidth="1"/>
    <col min="44" max="44" width="12.7109375" style="32" customWidth="1"/>
    <col min="45" max="46" width="12.7109375" style="2" customWidth="1"/>
    <col min="47" max="48" width="11.42578125" style="2"/>
    <col min="49" max="49" width="8.140625" style="2" bestFit="1" customWidth="1"/>
    <col min="50" max="51" width="7.28515625" style="2" bestFit="1" customWidth="1"/>
    <col min="52" max="52" width="11.140625" style="2" bestFit="1" customWidth="1"/>
    <col min="53" max="53" width="9.5703125" style="2" customWidth="1"/>
    <col min="54" max="57" width="7.28515625" style="2" bestFit="1" customWidth="1"/>
    <col min="58" max="58" width="8.28515625" style="2" bestFit="1" customWidth="1"/>
    <col min="59" max="59" width="7.7109375" style="2" bestFit="1" customWidth="1"/>
    <col min="60" max="67" width="8.28515625" style="2" bestFit="1" customWidth="1"/>
    <col min="68" max="68" width="8.7109375" style="2" bestFit="1" customWidth="1"/>
    <col min="69" max="69" width="8.28515625" style="2" bestFit="1" customWidth="1"/>
    <col min="70" max="78" width="8.7109375" style="2" bestFit="1" customWidth="1"/>
    <col min="79" max="79" width="8.28515625" style="2" bestFit="1" customWidth="1"/>
    <col min="80" max="88" width="8.7109375" style="2" bestFit="1" customWidth="1"/>
  </cols>
  <sheetData>
    <row r="1" spans="1:88" ht="24" thickBot="1" x14ac:dyDescent="0.4">
      <c r="C1" s="644" t="s">
        <v>83</v>
      </c>
      <c r="D1" s="645"/>
      <c r="E1" s="645"/>
      <c r="F1" s="645"/>
      <c r="G1" s="645"/>
      <c r="H1" s="645"/>
      <c r="I1" s="646"/>
      <c r="J1" s="641" t="s">
        <v>182</v>
      </c>
      <c r="K1" s="642"/>
      <c r="L1" s="642"/>
      <c r="M1" s="642"/>
      <c r="N1" s="642"/>
      <c r="O1" s="642"/>
      <c r="P1" s="643"/>
      <c r="Q1" s="641" t="s">
        <v>221</v>
      </c>
      <c r="R1" s="642"/>
      <c r="S1" s="642"/>
      <c r="T1" s="642"/>
      <c r="U1" s="642"/>
      <c r="V1" s="642"/>
      <c r="W1" s="643"/>
      <c r="X1" s="641" t="s">
        <v>246</v>
      </c>
      <c r="Y1" s="642"/>
      <c r="Z1" s="642"/>
      <c r="AA1" s="642"/>
      <c r="AB1" s="642"/>
      <c r="AC1" s="642"/>
      <c r="AD1" s="643"/>
      <c r="AE1" s="641" t="s">
        <v>258</v>
      </c>
      <c r="AF1" s="650"/>
      <c r="AG1" s="650"/>
      <c r="AH1" s="650"/>
      <c r="AI1" s="650"/>
      <c r="AJ1" s="650"/>
      <c r="AK1" s="313"/>
      <c r="AL1" s="644"/>
      <c r="AM1" s="655"/>
      <c r="AN1" s="655"/>
      <c r="AO1" s="655"/>
      <c r="AP1" s="655"/>
      <c r="AQ1" s="655"/>
      <c r="AR1" s="656"/>
      <c r="AS1" s="164"/>
      <c r="BT1" s="32"/>
      <c r="BU1" s="32"/>
      <c r="BV1" s="32"/>
      <c r="BW1" s="32"/>
      <c r="BX1" s="32"/>
    </row>
    <row r="2" spans="1:88" ht="32.25" thickBot="1" x14ac:dyDescent="0.55000000000000004">
      <c r="A2" s="627" t="s">
        <v>79</v>
      </c>
      <c r="B2" s="628"/>
      <c r="C2" s="6" t="s">
        <v>8</v>
      </c>
      <c r="D2" s="7"/>
      <c r="E2" s="7"/>
      <c r="F2" s="7"/>
      <c r="G2" s="314">
        <f>H2</f>
        <v>5</v>
      </c>
      <c r="H2" s="8">
        <f>COUNT(C4:C43)</f>
        <v>5</v>
      </c>
      <c r="I2" s="28"/>
      <c r="J2" s="165" t="s">
        <v>8</v>
      </c>
      <c r="K2" s="166"/>
      <c r="L2" s="166"/>
      <c r="M2" s="166"/>
      <c r="N2" s="315">
        <f>O2</f>
        <v>6</v>
      </c>
      <c r="O2" s="167">
        <f>COUNT(J4:J43)</f>
        <v>6</v>
      </c>
      <c r="P2" s="167"/>
      <c r="Q2" s="29" t="s">
        <v>8</v>
      </c>
      <c r="R2" s="30"/>
      <c r="S2" s="30"/>
      <c r="T2" s="30"/>
      <c r="U2" s="316">
        <f>V2</f>
        <v>6</v>
      </c>
      <c r="V2" s="31">
        <f>COUNT(Q4:Q43)</f>
        <v>6</v>
      </c>
      <c r="W2" s="168"/>
      <c r="X2" s="29" t="s">
        <v>8</v>
      </c>
      <c r="Y2" s="30"/>
      <c r="Z2" s="30"/>
      <c r="AA2" s="30"/>
      <c r="AB2" s="316">
        <f>AC2</f>
        <v>3</v>
      </c>
      <c r="AC2" s="31">
        <f>COUNT(X4:X43)</f>
        <v>3</v>
      </c>
      <c r="AD2" s="169"/>
      <c r="AE2" s="170" t="s">
        <v>8</v>
      </c>
      <c r="AF2" s="171"/>
      <c r="AG2" s="171"/>
      <c r="AH2" s="171"/>
      <c r="AI2" s="317">
        <f>AJ2</f>
        <v>4</v>
      </c>
      <c r="AJ2" s="171">
        <f>COUNT(AE4:AE43)</f>
        <v>4</v>
      </c>
      <c r="AK2" s="172"/>
      <c r="AL2" s="173" t="s">
        <v>8</v>
      </c>
      <c r="AM2" s="174"/>
      <c r="AN2" s="175"/>
      <c r="AO2" s="174"/>
      <c r="AP2" s="318">
        <f>AQ2</f>
        <v>0</v>
      </c>
      <c r="AQ2" s="174">
        <f>COUNT(AL4:AL43)</f>
        <v>0</v>
      </c>
      <c r="AR2" s="176"/>
      <c r="AS2" s="651" t="s">
        <v>269</v>
      </c>
      <c r="AT2" s="653" t="s">
        <v>270</v>
      </c>
      <c r="AV2" s="9" t="s">
        <v>5</v>
      </c>
      <c r="AW2" s="10">
        <v>1</v>
      </c>
      <c r="AX2" s="10">
        <v>1</v>
      </c>
      <c r="AY2" s="10">
        <v>2</v>
      </c>
      <c r="AZ2" s="10">
        <v>2</v>
      </c>
      <c r="BA2" s="10">
        <v>3</v>
      </c>
      <c r="BB2" s="10">
        <v>3</v>
      </c>
      <c r="BC2" s="10">
        <v>4</v>
      </c>
      <c r="BD2" s="10">
        <v>4</v>
      </c>
      <c r="BE2" s="10">
        <v>4</v>
      </c>
      <c r="BF2" s="10">
        <v>5</v>
      </c>
      <c r="BG2" s="10">
        <v>5</v>
      </c>
      <c r="BH2" s="10">
        <v>5</v>
      </c>
      <c r="BI2" s="10">
        <v>5</v>
      </c>
      <c r="BJ2" s="10">
        <v>5</v>
      </c>
      <c r="BK2" s="10">
        <v>5</v>
      </c>
      <c r="BL2" s="10">
        <v>6</v>
      </c>
      <c r="BM2" s="10">
        <v>6</v>
      </c>
      <c r="BN2" s="10">
        <v>6</v>
      </c>
      <c r="BO2" s="10">
        <v>6</v>
      </c>
      <c r="BP2" s="10">
        <v>6</v>
      </c>
      <c r="BQ2" s="10">
        <v>7</v>
      </c>
      <c r="BR2" s="10">
        <v>7</v>
      </c>
      <c r="BS2" s="10">
        <v>7</v>
      </c>
      <c r="BT2" s="138">
        <v>7</v>
      </c>
      <c r="BU2" s="138">
        <v>7</v>
      </c>
      <c r="BV2" s="138">
        <v>8</v>
      </c>
      <c r="BW2" s="138">
        <v>8</v>
      </c>
      <c r="BX2" s="138">
        <v>8</v>
      </c>
      <c r="BY2" s="10">
        <v>8</v>
      </c>
      <c r="BZ2" s="10">
        <v>8</v>
      </c>
    </row>
    <row r="3" spans="1:88" ht="23.25" thickBot="1" x14ac:dyDescent="0.5">
      <c r="A3" s="63" t="s">
        <v>0</v>
      </c>
      <c r="B3" s="64" t="s">
        <v>1</v>
      </c>
      <c r="C3" s="177" t="s">
        <v>55</v>
      </c>
      <c r="D3" s="178" t="s">
        <v>52</v>
      </c>
      <c r="E3" s="178" t="s">
        <v>275</v>
      </c>
      <c r="F3" s="178" t="s">
        <v>53</v>
      </c>
      <c r="G3" s="179" t="s">
        <v>276</v>
      </c>
      <c r="H3" s="180" t="s">
        <v>54</v>
      </c>
      <c r="I3" s="181" t="s">
        <v>4</v>
      </c>
      <c r="J3" s="182" t="s">
        <v>57</v>
      </c>
      <c r="K3" s="183" t="s">
        <v>58</v>
      </c>
      <c r="L3" s="183" t="s">
        <v>274</v>
      </c>
      <c r="M3" s="183" t="s">
        <v>59</v>
      </c>
      <c r="N3" s="184" t="s">
        <v>60</v>
      </c>
      <c r="O3" s="185" t="s">
        <v>56</v>
      </c>
      <c r="P3" s="186" t="s">
        <v>273</v>
      </c>
      <c r="Q3" s="187" t="s">
        <v>61</v>
      </c>
      <c r="R3" s="188" t="s">
        <v>62</v>
      </c>
      <c r="S3" s="188" t="s">
        <v>271</v>
      </c>
      <c r="T3" s="188" t="s">
        <v>63</v>
      </c>
      <c r="U3" s="189" t="s">
        <v>64</v>
      </c>
      <c r="V3" s="190" t="s">
        <v>65</v>
      </c>
      <c r="W3" s="186" t="s">
        <v>272</v>
      </c>
      <c r="X3" s="187" t="s">
        <v>66</v>
      </c>
      <c r="Y3" s="188" t="s">
        <v>67</v>
      </c>
      <c r="Z3" s="191" t="s">
        <v>245</v>
      </c>
      <c r="AA3" s="103" t="s">
        <v>68</v>
      </c>
      <c r="AB3" s="103" t="s">
        <v>69</v>
      </c>
      <c r="AC3" s="192" t="s">
        <v>70</v>
      </c>
      <c r="AD3" s="103" t="s">
        <v>76</v>
      </c>
      <c r="AE3" s="193" t="s">
        <v>259</v>
      </c>
      <c r="AF3" s="194" t="s">
        <v>260</v>
      </c>
      <c r="AG3" s="194"/>
      <c r="AH3" s="194" t="s">
        <v>261</v>
      </c>
      <c r="AI3" s="194" t="s">
        <v>262</v>
      </c>
      <c r="AJ3" s="195" t="s">
        <v>263</v>
      </c>
      <c r="AK3" s="196" t="s">
        <v>4</v>
      </c>
      <c r="AL3" s="193" t="s">
        <v>264</v>
      </c>
      <c r="AM3" s="194" t="s">
        <v>265</v>
      </c>
      <c r="AN3" s="197"/>
      <c r="AO3" s="194" t="s">
        <v>266</v>
      </c>
      <c r="AP3" s="194" t="s">
        <v>267</v>
      </c>
      <c r="AQ3" s="198" t="s">
        <v>268</v>
      </c>
      <c r="AR3" s="195" t="s">
        <v>4</v>
      </c>
      <c r="AS3" s="652"/>
      <c r="AT3" s="654"/>
      <c r="AW3" s="2" t="s">
        <v>9</v>
      </c>
      <c r="AX3" s="2" t="s">
        <v>10</v>
      </c>
      <c r="AY3" s="2" t="s">
        <v>11</v>
      </c>
      <c r="AZ3" s="2" t="s">
        <v>12</v>
      </c>
      <c r="BA3" s="2" t="s">
        <v>13</v>
      </c>
      <c r="BB3" s="2" t="s">
        <v>14</v>
      </c>
      <c r="BC3" s="2" t="s">
        <v>15</v>
      </c>
      <c r="BD3" s="2" t="s">
        <v>16</v>
      </c>
      <c r="BE3" s="2" t="s">
        <v>17</v>
      </c>
      <c r="BF3" s="2" t="s">
        <v>18</v>
      </c>
      <c r="BG3" s="2" t="s">
        <v>19</v>
      </c>
      <c r="BH3" s="2" t="s">
        <v>20</v>
      </c>
      <c r="BI3" s="2" t="s">
        <v>21</v>
      </c>
      <c r="BJ3" s="2" t="s">
        <v>22</v>
      </c>
      <c r="BK3" s="2" t="s">
        <v>23</v>
      </c>
      <c r="BL3" s="2" t="s">
        <v>24</v>
      </c>
      <c r="BM3" s="2" t="s">
        <v>25</v>
      </c>
      <c r="BN3" s="2" t="s">
        <v>26</v>
      </c>
      <c r="BO3" s="2" t="s">
        <v>27</v>
      </c>
      <c r="BP3" s="2" t="s">
        <v>28</v>
      </c>
      <c r="BQ3" s="2" t="s">
        <v>29</v>
      </c>
      <c r="BR3" s="2" t="s">
        <v>30</v>
      </c>
      <c r="BS3" s="2" t="s">
        <v>31</v>
      </c>
      <c r="BT3" s="32" t="s">
        <v>32</v>
      </c>
      <c r="BU3" s="32" t="s">
        <v>33</v>
      </c>
      <c r="BV3" s="32" t="s">
        <v>34</v>
      </c>
      <c r="BW3" s="32" t="s">
        <v>35</v>
      </c>
      <c r="BX3" s="32" t="s">
        <v>36</v>
      </c>
      <c r="BY3" s="2" t="s">
        <v>37</v>
      </c>
      <c r="BZ3" s="2" t="s">
        <v>38</v>
      </c>
      <c r="CA3" s="2" t="s">
        <v>42</v>
      </c>
      <c r="CB3" s="2" t="s">
        <v>43</v>
      </c>
      <c r="CC3" s="2" t="s">
        <v>44</v>
      </c>
      <c r="CD3" s="2" t="s">
        <v>45</v>
      </c>
      <c r="CE3" s="2" t="s">
        <v>46</v>
      </c>
      <c r="CF3" s="2" t="s">
        <v>47</v>
      </c>
      <c r="CG3" s="2" t="s">
        <v>48</v>
      </c>
      <c r="CH3" s="2" t="s">
        <v>49</v>
      </c>
      <c r="CI3" s="2" t="s">
        <v>50</v>
      </c>
      <c r="CJ3" s="2" t="s">
        <v>51</v>
      </c>
    </row>
    <row r="4" spans="1:88" ht="22.5" x14ac:dyDescent="0.45">
      <c r="A4" s="114" t="s">
        <v>135</v>
      </c>
      <c r="B4" s="157" t="s">
        <v>127</v>
      </c>
      <c r="C4" s="78">
        <f>IF(ISBLANK(F4)," ",_xlfn.RANK.EQ(E4,E$4:E$43))</f>
        <v>2</v>
      </c>
      <c r="D4" s="79">
        <f t="shared" ref="D4:D43" si="0">IF(ISBLANK(F4),"",(F4+(G4*1.0001)))</f>
        <v>135.5067</v>
      </c>
      <c r="E4" s="199">
        <f t="shared" ref="E4:E43" si="1">IF(D4&lt;MAX(D4:D43),ROUND(D4,1),D4)</f>
        <v>135.5</v>
      </c>
      <c r="F4" s="324">
        <v>68.5</v>
      </c>
      <c r="G4" s="324">
        <v>67</v>
      </c>
      <c r="H4" s="80">
        <f t="shared" ref="H4:H43" si="2">IF(C4=1,AX$40,IF(C4=2,AX$41,IF(C4=3,AX$42,IF(C4=4,AX$43,IF(C4=5,AX$44,IF(C4=6,AX$45,IF(C4=7,AX$46,IF(C4=8,AX$47,IF(C4=9,AX$48,IF(C4=10,AX$49,"0 "))))))))))</f>
        <v>7</v>
      </c>
      <c r="I4" s="80">
        <f t="shared" ref="I4:I43" si="3">IF(N(H4)=0,"",ROUND(H4,0))</f>
        <v>7</v>
      </c>
      <c r="J4" s="71" t="str">
        <f>IF(ISBLANK(M4)," ",_xlfn.RANK.EQ(L4,L$4:L$43))</f>
        <v xml:space="preserve"> </v>
      </c>
      <c r="K4" s="72" t="str">
        <f t="shared" ref="K4:K43" si="4">IF(ISBLANK(M4),"",(M4+(N4*1.0001)))</f>
        <v/>
      </c>
      <c r="L4" s="72" t="str">
        <f t="shared" ref="L4:L43" si="5">IF(K4&lt;MAX(K4:K43),ROUND(K4,1),K4)</f>
        <v/>
      </c>
      <c r="M4" s="123"/>
      <c r="N4" s="123">
        <v>0</v>
      </c>
      <c r="O4" s="73" t="str">
        <f t="shared" ref="O4:O43" si="6">IF(J4=1,BB$40,IF(J4=2,BB$41,IF(J4=3,BB$42,IF(J4=4,BB$43,IF(J4=5,BB$44,IF(J4=6,BB$45,IF(J4=7,BB$46,IF(J4=8,BB$47,IF(J4=9,BB$48,IF(J4=10,BB$49,"0 "))))))))))</f>
        <v xml:space="preserve">0 </v>
      </c>
      <c r="P4" s="200" t="str">
        <f t="shared" ref="P4:P43" si="7">IF(N(O4)=0,"",ROUND(O4,0))</f>
        <v/>
      </c>
      <c r="Q4" s="84">
        <f>IF(ISBLANK(T4)," ",_xlfn.RANK.EQ(S4,S$4:S$43))</f>
        <v>6</v>
      </c>
      <c r="R4" s="85">
        <f t="shared" ref="R4:R43" si="8">IF(ISBLANK(T4),"",(T4+(U4*1.0001)))</f>
        <v>65.5</v>
      </c>
      <c r="S4" s="85">
        <f t="shared" ref="S4:S43" si="9">IF(R4&lt;MAX(R4:R43),ROUND(R4,1),R4)</f>
        <v>65.5</v>
      </c>
      <c r="T4" s="323">
        <v>65.5</v>
      </c>
      <c r="U4" s="323">
        <v>0</v>
      </c>
      <c r="V4" s="201">
        <f>IF(Q4=1,BF$40,IF(Q4=2,BF$41,IF(Q4=3,BF$42,IF(Q4=4,BF$43,IF(Q4=5,BF$44,IF(Q4=6,BF$45,IF(Q4=7,BF$46,IF(Q4=8,BF$47,IF(Q4=9,BF$48,IF(Q4=10,BF$49,"0 "))))))))))</f>
        <v>0</v>
      </c>
      <c r="W4" s="202" t="str">
        <f t="shared" ref="W4:W43" si="10">IF(N(V4)=0,"",ROUND(V4,0))</f>
        <v/>
      </c>
      <c r="X4" s="91" t="str">
        <f t="shared" ref="X4:X12" si="11">IF(ISBLANK(AA4)," ",_xlfn.RANK.EQ(Z4,Z$4:Z$43))</f>
        <v xml:space="preserve"> </v>
      </c>
      <c r="Y4" s="92" t="str">
        <f t="shared" ref="Y4:Y12" si="12">IF(ISBLANK(AA4),"",(AA4+(AB4*1.0001)))</f>
        <v/>
      </c>
      <c r="Z4" s="92" t="str">
        <f t="shared" ref="Z4:Z43" si="13">IF(Y4&lt;MAX(Y4:Y43),ROUND(Y4,1),Y4)</f>
        <v/>
      </c>
      <c r="AA4" s="162"/>
      <c r="AB4" s="162"/>
      <c r="AC4" s="203" t="str">
        <f>IF(X4=1,BJ$40,IF(X4=2,BJ$41,IF(X4=3,BJ$42,IF(X4=4,BJ$43,IF(X4=5,BJ$44,IF(X4=6,BJ$45,IF(X4=7,BJ$46,IF(X4=8,BJ$47,IF(X4=9,BJ$48,IF(X4=10,BJ$49,"0 "))))))))))</f>
        <v xml:space="preserve">0 </v>
      </c>
      <c r="AD4" s="204" t="str">
        <f t="shared" ref="AD4:AD43" si="14">IF(N(AC4)=0,"",ROUND(AC4,0))</f>
        <v/>
      </c>
      <c r="AE4" s="205" t="str">
        <f t="shared" ref="AE4:AE12" si="15">IF(ISBLANK(AH4)," ",_xlfn.RANK.EQ(AG4,AG$4:AG$43))</f>
        <v xml:space="preserve"> </v>
      </c>
      <c r="AF4" s="206" t="str">
        <f t="shared" ref="AF4:AF12" si="16">IF(ISBLANK(AH4),"",(AH4+(AI4*1.0001)))</f>
        <v/>
      </c>
      <c r="AG4" s="206" t="str">
        <f>IF(AF4&lt;MAX(AF4:AF43),ROUND(AF4,1),AF4)</f>
        <v/>
      </c>
      <c r="AH4" s="130"/>
      <c r="AI4" s="130"/>
      <c r="AJ4" s="207" t="str">
        <f t="shared" ref="AJ4:AJ43" si="17">IF(AE4=1,BN$40,IF(AE4=2,BN$41,IF(AE4=3,BN$42,IF(AE4=4,BN$43,IF(AE4=5,BN$44,IF(AE4=6,BN$45,IF(AE4=7,BN$46,IF(AE4=8,BN$47,IF(AE4=9,BN$48,IF(AE4=10,BN$49,"0"))))))))))</f>
        <v>0</v>
      </c>
      <c r="AK4" s="208" t="str">
        <f>IF(N(AJ4)=0,"",ROUND(AJ4,0))</f>
        <v/>
      </c>
      <c r="AL4" s="209" t="str">
        <f>IF(ISBLANK(AO4)," ",_xlfn.RANK.EQ(AN4,AN$4:AN$43))</f>
        <v xml:space="preserve"> </v>
      </c>
      <c r="AM4" s="210" t="str">
        <f>IF(ISBLANK(AO4),"",(AO4+(AP4*1.0001)))</f>
        <v/>
      </c>
      <c r="AN4" s="211" t="str">
        <f>IF(AM4&lt;MAX(AM4:AM43),ROUND(AM4,1),AM4)</f>
        <v/>
      </c>
      <c r="AO4" s="134"/>
      <c r="AP4" s="134"/>
      <c r="AQ4" s="212" t="str">
        <f t="shared" ref="AQ4:AQ43" si="18">IF(AL4=1,BR$40,IF(AL4=2,BR$41,IF(AL4=3,BR$42,IF(AL4=4,BR$43,IF(AL4=5,BR$44,IF(AL4=6,BR$45,IF(AL4=7,BR$46,IF(AL4=8,BR$47,IF(AL4=9,BR$48,IF(AL4=10,BR$49,"0"))))))))))</f>
        <v>0</v>
      </c>
      <c r="AR4" s="213" t="str">
        <f>IF(N(AQ4)=0,"",ROUND(AQ4,0))</f>
        <v/>
      </c>
      <c r="AS4" s="214">
        <f t="shared" ref="AS4:AS43" si="19">COUNT(C4,J4,Q4,X4,AE4,AL4)</f>
        <v>2</v>
      </c>
      <c r="AT4" s="215">
        <f t="shared" ref="AT4:AT43" si="20">H4+O4+V4+AC4+AJ4+AQ4</f>
        <v>7</v>
      </c>
      <c r="AU4" s="110"/>
      <c r="AW4" s="11" t="s">
        <v>9</v>
      </c>
      <c r="AX4" s="11" t="s">
        <v>10</v>
      </c>
      <c r="AY4" s="11" t="s">
        <v>11</v>
      </c>
      <c r="AZ4" s="11" t="s">
        <v>12</v>
      </c>
      <c r="BA4" s="11" t="s">
        <v>13</v>
      </c>
      <c r="BB4" s="11" t="s">
        <v>14</v>
      </c>
      <c r="BC4" s="11" t="s">
        <v>15</v>
      </c>
      <c r="BD4" s="11" t="s">
        <v>16</v>
      </c>
      <c r="BE4" s="11" t="s">
        <v>17</v>
      </c>
      <c r="BF4" s="11" t="s">
        <v>18</v>
      </c>
      <c r="BG4" s="11" t="s">
        <v>19</v>
      </c>
      <c r="BH4" s="11" t="s">
        <v>20</v>
      </c>
      <c r="BI4" s="11" t="s">
        <v>21</v>
      </c>
      <c r="BJ4" s="11" t="s">
        <v>22</v>
      </c>
      <c r="BK4" s="11" t="s">
        <v>23</v>
      </c>
      <c r="BL4" s="11" t="s">
        <v>24</v>
      </c>
      <c r="BM4" s="11" t="s">
        <v>25</v>
      </c>
      <c r="BN4" s="11" t="s">
        <v>26</v>
      </c>
      <c r="BO4" s="11" t="s">
        <v>27</v>
      </c>
      <c r="BP4" s="11" t="s">
        <v>28</v>
      </c>
      <c r="BQ4" s="11" t="s">
        <v>29</v>
      </c>
      <c r="BR4" s="11" t="s">
        <v>30</v>
      </c>
      <c r="BS4" s="11" t="s">
        <v>31</v>
      </c>
      <c r="BT4" s="140" t="s">
        <v>32</v>
      </c>
      <c r="BU4" s="140" t="s">
        <v>33</v>
      </c>
      <c r="BV4" s="140" t="s">
        <v>34</v>
      </c>
      <c r="BW4" s="140" t="s">
        <v>35</v>
      </c>
      <c r="BX4" s="140" t="s">
        <v>36</v>
      </c>
      <c r="BY4" s="11" t="s">
        <v>37</v>
      </c>
      <c r="BZ4" s="11" t="s">
        <v>38</v>
      </c>
      <c r="CA4" s="11">
        <v>31</v>
      </c>
      <c r="CB4" s="11">
        <v>32</v>
      </c>
      <c r="CC4" s="11">
        <v>33</v>
      </c>
      <c r="CD4" s="11">
        <v>34</v>
      </c>
      <c r="CE4" s="11">
        <v>35</v>
      </c>
      <c r="CF4" s="11">
        <v>36</v>
      </c>
      <c r="CG4" s="11">
        <v>37</v>
      </c>
      <c r="CH4" s="11">
        <v>38</v>
      </c>
      <c r="CI4" s="11">
        <v>39</v>
      </c>
      <c r="CJ4" s="11">
        <v>40</v>
      </c>
    </row>
    <row r="5" spans="1:88" ht="22.5" x14ac:dyDescent="0.45">
      <c r="A5" s="115" t="s">
        <v>136</v>
      </c>
      <c r="B5" s="158" t="s">
        <v>85</v>
      </c>
      <c r="C5" s="78">
        <f t="shared" ref="C5:C43" si="21">IF(ISBLANK(F5)," ",_xlfn.RANK.EQ(E5,E$4:E$43))</f>
        <v>4</v>
      </c>
      <c r="D5" s="79">
        <f t="shared" si="0"/>
        <v>69</v>
      </c>
      <c r="E5" s="199">
        <f t="shared" si="1"/>
        <v>69</v>
      </c>
      <c r="F5" s="324">
        <v>69</v>
      </c>
      <c r="G5" s="324">
        <v>0</v>
      </c>
      <c r="H5" s="80">
        <f t="shared" si="2"/>
        <v>0</v>
      </c>
      <c r="I5" s="80" t="str">
        <f t="shared" si="3"/>
        <v/>
      </c>
      <c r="J5" s="71">
        <f t="shared" ref="J5:J43" si="22">IF(ISBLANK(M5)," ",_xlfn.RANK.EQ(L5,L$4:L$43))</f>
        <v>2</v>
      </c>
      <c r="K5" s="72">
        <f t="shared" si="4"/>
        <v>138.50704999999999</v>
      </c>
      <c r="L5" s="72">
        <f t="shared" si="5"/>
        <v>138.5</v>
      </c>
      <c r="M5" s="123">
        <v>68</v>
      </c>
      <c r="N5" s="123">
        <v>70.5</v>
      </c>
      <c r="O5" s="73">
        <f t="shared" si="6"/>
        <v>8</v>
      </c>
      <c r="P5" s="216">
        <f t="shared" si="7"/>
        <v>8</v>
      </c>
      <c r="Q5" s="84">
        <f t="shared" ref="Q5:Q43" si="23">IF(ISBLANK(T5)," ",_xlfn.RANK.EQ(S5,S$4:S$43))</f>
        <v>2</v>
      </c>
      <c r="R5" s="85">
        <f t="shared" si="8"/>
        <v>141.50700000000001</v>
      </c>
      <c r="S5" s="85">
        <f t="shared" si="9"/>
        <v>141.5</v>
      </c>
      <c r="T5" s="323">
        <v>71.5</v>
      </c>
      <c r="U5" s="323">
        <v>70</v>
      </c>
      <c r="V5" s="201">
        <f t="shared" ref="V5:V43" si="24">IF(Q5=1,BF$40,IF(Q5=2,BF$41,IF(Q5=3,BF$42,IF(Q5=4,BF$43,IF(Q5=5,BF$44,IF(Q5=6,BF$45,IF(Q5=7,BF$46,IF(Q5=8,BF$47,IF(Q5=9,BF$48,IF(Q5=10,BF$49,"0 "))))))))))</f>
        <v>7</v>
      </c>
      <c r="W5" s="86">
        <f t="shared" si="10"/>
        <v>7</v>
      </c>
      <c r="X5" s="91">
        <f t="shared" si="11"/>
        <v>2</v>
      </c>
      <c r="Y5" s="92">
        <f t="shared" si="12"/>
        <v>138.50675000000001</v>
      </c>
      <c r="Z5" s="92">
        <f t="shared" si="13"/>
        <v>138.5</v>
      </c>
      <c r="AA5" s="162">
        <v>71</v>
      </c>
      <c r="AB5" s="162">
        <v>67.5</v>
      </c>
      <c r="AC5" s="217">
        <f t="shared" ref="AC5:AC43" si="25">IF(X5=1,BJ$40,IF(X5=2,BJ$41,IF(X5=3,BJ$42,IF(X5=4,BJ$43,IF(X5=5,BJ$44,IF(X5=6,BJ$45,IF(X5=7,BJ$46,IF(X5=8,BJ$47,IF(X5=9,BJ$48,IF(X5=10,BJ$49,"0"))))))))))</f>
        <v>3</v>
      </c>
      <c r="AD5" s="218">
        <f t="shared" si="14"/>
        <v>3</v>
      </c>
      <c r="AE5" s="205">
        <f t="shared" si="15"/>
        <v>1</v>
      </c>
      <c r="AF5" s="206">
        <f t="shared" si="16"/>
        <v>140.0068</v>
      </c>
      <c r="AG5" s="206">
        <f t="shared" ref="AG5:AG43" si="26">IF(AF5&lt;MAX(AF5:AF44),ROUND(AF5,1),AF5)</f>
        <v>140.0068</v>
      </c>
      <c r="AH5" s="130">
        <v>72</v>
      </c>
      <c r="AI5" s="130">
        <v>68</v>
      </c>
      <c r="AJ5" s="207">
        <f t="shared" si="17"/>
        <v>7</v>
      </c>
      <c r="AK5" s="208">
        <f t="shared" ref="AK5:AK43" si="27">IF(N(AJ5)=0,"",ROUND(AJ5,0))</f>
        <v>7</v>
      </c>
      <c r="AL5" s="209" t="str">
        <f t="shared" ref="AL5:AL12" si="28">IF(ISBLANK(AO5)," ",_xlfn.RANK.EQ(AN5,AN$4:AN$43))</f>
        <v xml:space="preserve"> </v>
      </c>
      <c r="AM5" s="210" t="str">
        <f t="shared" ref="AM5:AM43" si="29">IF(ISBLANK(AO5),"",(AO5+(AP5*1.0001)))</f>
        <v/>
      </c>
      <c r="AN5" s="211" t="str">
        <f t="shared" ref="AN5:AN43" si="30">IF(AM5&lt;MAX(AM5:AM44),ROUND(AM5,1),AM5)</f>
        <v/>
      </c>
      <c r="AO5" s="134"/>
      <c r="AP5" s="134"/>
      <c r="AQ5" s="212" t="str">
        <f t="shared" si="18"/>
        <v>0</v>
      </c>
      <c r="AR5" s="213" t="str">
        <f t="shared" ref="AR5:AR43" si="31">IF(N(AQ5)=0,"",ROUND(AQ5,0))</f>
        <v/>
      </c>
      <c r="AS5" s="214">
        <f t="shared" si="19"/>
        <v>5</v>
      </c>
      <c r="AT5" s="215">
        <f t="shared" si="20"/>
        <v>25</v>
      </c>
      <c r="AV5" s="9">
        <v>1</v>
      </c>
      <c r="AW5" s="2">
        <v>1</v>
      </c>
      <c r="AX5" s="2">
        <v>3</v>
      </c>
      <c r="AY5" s="2">
        <v>5</v>
      </c>
      <c r="AZ5" s="2">
        <v>7</v>
      </c>
      <c r="BA5" s="2">
        <f t="shared" ref="BA5:CJ5" si="32">SUM(5+BA4-1)</f>
        <v>9</v>
      </c>
      <c r="BB5" s="2">
        <f t="shared" si="32"/>
        <v>10</v>
      </c>
      <c r="BC5" s="2">
        <f t="shared" si="32"/>
        <v>11</v>
      </c>
      <c r="BD5" s="2">
        <f t="shared" si="32"/>
        <v>12</v>
      </c>
      <c r="BE5" s="2">
        <f t="shared" si="32"/>
        <v>13</v>
      </c>
      <c r="BF5" s="2">
        <f t="shared" si="32"/>
        <v>14</v>
      </c>
      <c r="BG5" s="2">
        <f t="shared" si="32"/>
        <v>15</v>
      </c>
      <c r="BH5" s="2">
        <f t="shared" si="32"/>
        <v>16</v>
      </c>
      <c r="BI5" s="2">
        <f t="shared" si="32"/>
        <v>17</v>
      </c>
      <c r="BJ5" s="2">
        <f t="shared" si="32"/>
        <v>18</v>
      </c>
      <c r="BK5" s="2">
        <f t="shared" si="32"/>
        <v>19</v>
      </c>
      <c r="BL5" s="2">
        <f t="shared" si="32"/>
        <v>20</v>
      </c>
      <c r="BM5" s="2">
        <f t="shared" si="32"/>
        <v>21</v>
      </c>
      <c r="BN5" s="2">
        <f t="shared" si="32"/>
        <v>22</v>
      </c>
      <c r="BO5" s="2">
        <f t="shared" si="32"/>
        <v>23</v>
      </c>
      <c r="BP5" s="2">
        <f t="shared" si="32"/>
        <v>24</v>
      </c>
      <c r="BQ5" s="2">
        <f t="shared" si="32"/>
        <v>25</v>
      </c>
      <c r="BR5" s="2">
        <f t="shared" si="32"/>
        <v>26</v>
      </c>
      <c r="BS5" s="2">
        <f t="shared" si="32"/>
        <v>27</v>
      </c>
      <c r="BT5" s="32">
        <f t="shared" si="32"/>
        <v>28</v>
      </c>
      <c r="BU5" s="32">
        <f t="shared" si="32"/>
        <v>29</v>
      </c>
      <c r="BV5" s="32">
        <f t="shared" si="32"/>
        <v>30</v>
      </c>
      <c r="BW5" s="32">
        <f t="shared" si="32"/>
        <v>31</v>
      </c>
      <c r="BX5" s="32">
        <f t="shared" si="32"/>
        <v>32</v>
      </c>
      <c r="BY5" s="2">
        <f t="shared" si="32"/>
        <v>33</v>
      </c>
      <c r="BZ5" s="2">
        <f t="shared" si="32"/>
        <v>34</v>
      </c>
      <c r="CA5" s="2">
        <f t="shared" si="32"/>
        <v>35</v>
      </c>
      <c r="CB5" s="2">
        <f t="shared" si="32"/>
        <v>36</v>
      </c>
      <c r="CC5" s="2">
        <f t="shared" si="32"/>
        <v>37</v>
      </c>
      <c r="CD5" s="2">
        <f t="shared" si="32"/>
        <v>38</v>
      </c>
      <c r="CE5" s="2">
        <f t="shared" si="32"/>
        <v>39</v>
      </c>
      <c r="CF5" s="2">
        <f t="shared" si="32"/>
        <v>40</v>
      </c>
      <c r="CG5" s="2">
        <f t="shared" si="32"/>
        <v>41</v>
      </c>
      <c r="CH5" s="2">
        <f t="shared" si="32"/>
        <v>42</v>
      </c>
      <c r="CI5" s="2">
        <f t="shared" si="32"/>
        <v>43</v>
      </c>
      <c r="CJ5" s="2">
        <f t="shared" si="32"/>
        <v>44</v>
      </c>
    </row>
    <row r="6" spans="1:88" ht="22.5" x14ac:dyDescent="0.45">
      <c r="A6" s="114" t="s">
        <v>114</v>
      </c>
      <c r="B6" s="157" t="s">
        <v>115</v>
      </c>
      <c r="C6" s="78">
        <f t="shared" si="21"/>
        <v>1</v>
      </c>
      <c r="D6" s="79">
        <f t="shared" si="0"/>
        <v>136.0067</v>
      </c>
      <c r="E6" s="199">
        <f t="shared" si="1"/>
        <v>136.0067</v>
      </c>
      <c r="F6" s="324">
        <v>69</v>
      </c>
      <c r="G6" s="324">
        <v>67</v>
      </c>
      <c r="H6" s="80">
        <f t="shared" si="2"/>
        <v>9</v>
      </c>
      <c r="I6" s="80">
        <f t="shared" si="3"/>
        <v>9</v>
      </c>
      <c r="J6" s="71">
        <f t="shared" si="22"/>
        <v>6</v>
      </c>
      <c r="K6" s="72">
        <f t="shared" si="4"/>
        <v>65.006500000000003</v>
      </c>
      <c r="L6" s="72">
        <f t="shared" si="5"/>
        <v>65</v>
      </c>
      <c r="M6" s="123">
        <v>0</v>
      </c>
      <c r="N6" s="123">
        <v>65</v>
      </c>
      <c r="O6" s="73">
        <f t="shared" si="6"/>
        <v>0</v>
      </c>
      <c r="P6" s="216" t="str">
        <f t="shared" si="7"/>
        <v/>
      </c>
      <c r="Q6" s="84">
        <f t="shared" si="23"/>
        <v>4</v>
      </c>
      <c r="R6" s="85">
        <f t="shared" si="8"/>
        <v>131.50650000000002</v>
      </c>
      <c r="S6" s="85">
        <f t="shared" si="9"/>
        <v>131.5</v>
      </c>
      <c r="T6" s="323">
        <v>66.5</v>
      </c>
      <c r="U6" s="323">
        <v>65</v>
      </c>
      <c r="V6" s="201">
        <f t="shared" si="24"/>
        <v>0</v>
      </c>
      <c r="W6" s="86" t="str">
        <f t="shared" si="10"/>
        <v/>
      </c>
      <c r="X6" s="91" t="str">
        <f t="shared" si="11"/>
        <v xml:space="preserve"> </v>
      </c>
      <c r="Y6" s="92" t="str">
        <f t="shared" si="12"/>
        <v/>
      </c>
      <c r="Z6" s="92" t="str">
        <f t="shared" si="13"/>
        <v/>
      </c>
      <c r="AA6" s="162"/>
      <c r="AB6" s="162"/>
      <c r="AC6" s="217" t="str">
        <f t="shared" si="25"/>
        <v>0</v>
      </c>
      <c r="AD6" s="218" t="str">
        <f t="shared" si="14"/>
        <v/>
      </c>
      <c r="AE6" s="205">
        <f t="shared" si="15"/>
        <v>4</v>
      </c>
      <c r="AF6" s="206">
        <f t="shared" si="16"/>
        <v>130.50639999999999</v>
      </c>
      <c r="AG6" s="206">
        <f t="shared" si="26"/>
        <v>130.5</v>
      </c>
      <c r="AH6" s="130">
        <v>66.5</v>
      </c>
      <c r="AI6" s="130">
        <v>64</v>
      </c>
      <c r="AJ6" s="207">
        <f t="shared" si="17"/>
        <v>0</v>
      </c>
      <c r="AK6" s="219" t="str">
        <f t="shared" si="27"/>
        <v/>
      </c>
      <c r="AL6" s="209" t="str">
        <f t="shared" si="28"/>
        <v xml:space="preserve"> </v>
      </c>
      <c r="AM6" s="210" t="str">
        <f t="shared" si="29"/>
        <v/>
      </c>
      <c r="AN6" s="211" t="str">
        <f t="shared" si="30"/>
        <v/>
      </c>
      <c r="AO6" s="134"/>
      <c r="AP6" s="134"/>
      <c r="AQ6" s="212" t="str">
        <f t="shared" si="18"/>
        <v>0</v>
      </c>
      <c r="AR6" s="213" t="str">
        <f t="shared" si="31"/>
        <v/>
      </c>
      <c r="AS6" s="214">
        <f t="shared" si="19"/>
        <v>4</v>
      </c>
      <c r="AT6" s="215">
        <f t="shared" si="20"/>
        <v>9</v>
      </c>
      <c r="AV6" s="2">
        <v>2</v>
      </c>
      <c r="AY6" s="2">
        <f t="shared" ref="AY6" si="33">SUM(AY5-2)</f>
        <v>3</v>
      </c>
      <c r="AZ6" s="2">
        <f>SUM(AZ5-2)</f>
        <v>5</v>
      </c>
      <c r="BA6" s="2">
        <f>SUM(BA5-2)</f>
        <v>7</v>
      </c>
      <c r="BB6" s="2">
        <f t="shared" ref="BB6:BY6" si="34">SUM(BB5-2)</f>
        <v>8</v>
      </c>
      <c r="BC6" s="2">
        <f t="shared" si="34"/>
        <v>9</v>
      </c>
      <c r="BD6" s="2">
        <f t="shared" si="34"/>
        <v>10</v>
      </c>
      <c r="BE6" s="2">
        <f t="shared" si="34"/>
        <v>11</v>
      </c>
      <c r="BF6" s="2">
        <f t="shared" si="34"/>
        <v>12</v>
      </c>
      <c r="BG6" s="2">
        <f t="shared" si="34"/>
        <v>13</v>
      </c>
      <c r="BH6" s="2">
        <f t="shared" si="34"/>
        <v>14</v>
      </c>
      <c r="BI6" s="2">
        <f t="shared" si="34"/>
        <v>15</v>
      </c>
      <c r="BJ6" s="2">
        <f t="shared" si="34"/>
        <v>16</v>
      </c>
      <c r="BK6" s="2">
        <f t="shared" si="34"/>
        <v>17</v>
      </c>
      <c r="BL6" s="2">
        <f t="shared" si="34"/>
        <v>18</v>
      </c>
      <c r="BM6" s="2">
        <f t="shared" si="34"/>
        <v>19</v>
      </c>
      <c r="BN6" s="2">
        <f t="shared" si="34"/>
        <v>20</v>
      </c>
      <c r="BO6" s="2">
        <f t="shared" si="34"/>
        <v>21</v>
      </c>
      <c r="BP6" s="2">
        <f t="shared" si="34"/>
        <v>22</v>
      </c>
      <c r="BQ6" s="2">
        <f t="shared" si="34"/>
        <v>23</v>
      </c>
      <c r="BR6" s="2">
        <f t="shared" si="34"/>
        <v>24</v>
      </c>
      <c r="BS6" s="2">
        <f t="shared" si="34"/>
        <v>25</v>
      </c>
      <c r="BT6" s="32">
        <f t="shared" si="34"/>
        <v>26</v>
      </c>
      <c r="BU6" s="32">
        <f t="shared" si="34"/>
        <v>27</v>
      </c>
      <c r="BV6" s="32">
        <f t="shared" si="34"/>
        <v>28</v>
      </c>
      <c r="BW6" s="32">
        <f t="shared" si="34"/>
        <v>29</v>
      </c>
      <c r="BX6" s="32">
        <f t="shared" si="34"/>
        <v>30</v>
      </c>
      <c r="BY6" s="2">
        <f t="shared" si="34"/>
        <v>31</v>
      </c>
      <c r="BZ6" s="2">
        <f>SUM(BZ5-2)</f>
        <v>32</v>
      </c>
      <c r="CA6" s="2">
        <f t="shared" ref="CA6:CJ6" si="35">SUM(CA5-2)</f>
        <v>33</v>
      </c>
      <c r="CB6" s="2">
        <f t="shared" si="35"/>
        <v>34</v>
      </c>
      <c r="CC6" s="2">
        <f t="shared" si="35"/>
        <v>35</v>
      </c>
      <c r="CD6" s="2">
        <f t="shared" si="35"/>
        <v>36</v>
      </c>
      <c r="CE6" s="2">
        <f t="shared" si="35"/>
        <v>37</v>
      </c>
      <c r="CF6" s="2">
        <f t="shared" si="35"/>
        <v>38</v>
      </c>
      <c r="CG6" s="2">
        <f t="shared" si="35"/>
        <v>39</v>
      </c>
      <c r="CH6" s="2">
        <f t="shared" si="35"/>
        <v>40</v>
      </c>
      <c r="CI6" s="2">
        <f t="shared" si="35"/>
        <v>41</v>
      </c>
      <c r="CJ6" s="2">
        <f t="shared" si="35"/>
        <v>42</v>
      </c>
    </row>
    <row r="7" spans="1:88" ht="22.5" x14ac:dyDescent="0.45">
      <c r="A7" s="114" t="s">
        <v>121</v>
      </c>
      <c r="B7" s="157" t="s">
        <v>137</v>
      </c>
      <c r="C7" s="78">
        <f t="shared" si="21"/>
        <v>3</v>
      </c>
      <c r="D7" s="79">
        <f t="shared" si="0"/>
        <v>69.5</v>
      </c>
      <c r="E7" s="199">
        <f t="shared" si="1"/>
        <v>69.5</v>
      </c>
      <c r="F7" s="324">
        <v>69.5</v>
      </c>
      <c r="G7" s="324">
        <v>0</v>
      </c>
      <c r="H7" s="80">
        <f t="shared" si="2"/>
        <v>5</v>
      </c>
      <c r="I7" s="80">
        <f t="shared" si="3"/>
        <v>5</v>
      </c>
      <c r="J7" s="71" t="str">
        <f t="shared" si="22"/>
        <v xml:space="preserve"> </v>
      </c>
      <c r="K7" s="72" t="str">
        <f t="shared" si="4"/>
        <v/>
      </c>
      <c r="L7" s="72" t="str">
        <f t="shared" si="5"/>
        <v/>
      </c>
      <c r="M7" s="123"/>
      <c r="N7" s="123"/>
      <c r="O7" s="73" t="str">
        <f t="shared" si="6"/>
        <v xml:space="preserve">0 </v>
      </c>
      <c r="P7" s="216" t="str">
        <f t="shared" si="7"/>
        <v/>
      </c>
      <c r="Q7" s="84" t="str">
        <f t="shared" si="23"/>
        <v xml:space="preserve"> </v>
      </c>
      <c r="R7" s="85" t="str">
        <f t="shared" si="8"/>
        <v/>
      </c>
      <c r="S7" s="85" t="str">
        <f t="shared" si="9"/>
        <v/>
      </c>
      <c r="T7" s="323"/>
      <c r="U7" s="323"/>
      <c r="V7" s="201" t="str">
        <f t="shared" si="24"/>
        <v xml:space="preserve">0 </v>
      </c>
      <c r="W7" s="86" t="str">
        <f t="shared" si="10"/>
        <v/>
      </c>
      <c r="X7" s="91" t="str">
        <f t="shared" si="11"/>
        <v xml:space="preserve"> </v>
      </c>
      <c r="Y7" s="92" t="str">
        <f t="shared" si="12"/>
        <v/>
      </c>
      <c r="Z7" s="92" t="str">
        <f t="shared" si="13"/>
        <v/>
      </c>
      <c r="AA7" s="162"/>
      <c r="AB7" s="162"/>
      <c r="AC7" s="217" t="str">
        <f t="shared" si="25"/>
        <v>0</v>
      </c>
      <c r="AD7" s="218" t="str">
        <f t="shared" si="14"/>
        <v/>
      </c>
      <c r="AE7" s="205" t="str">
        <f t="shared" si="15"/>
        <v xml:space="preserve"> </v>
      </c>
      <c r="AF7" s="206" t="str">
        <f t="shared" si="16"/>
        <v/>
      </c>
      <c r="AG7" s="206" t="str">
        <f t="shared" si="26"/>
        <v/>
      </c>
      <c r="AH7" s="130"/>
      <c r="AI7" s="130"/>
      <c r="AJ7" s="207" t="str">
        <f t="shared" si="17"/>
        <v>0</v>
      </c>
      <c r="AK7" s="208" t="str">
        <f t="shared" si="27"/>
        <v/>
      </c>
      <c r="AL7" s="209" t="str">
        <f t="shared" si="28"/>
        <v xml:space="preserve"> </v>
      </c>
      <c r="AM7" s="210" t="str">
        <f t="shared" si="29"/>
        <v/>
      </c>
      <c r="AN7" s="211" t="str">
        <f t="shared" si="30"/>
        <v/>
      </c>
      <c r="AO7" s="134"/>
      <c r="AP7" s="134"/>
      <c r="AQ7" s="212" t="str">
        <f t="shared" si="18"/>
        <v>0</v>
      </c>
      <c r="AR7" s="213" t="str">
        <f t="shared" si="31"/>
        <v/>
      </c>
      <c r="AS7" s="214">
        <f t="shared" si="19"/>
        <v>1</v>
      </c>
      <c r="AT7" s="215">
        <f t="shared" si="20"/>
        <v>5</v>
      </c>
      <c r="AV7" s="9">
        <v>3</v>
      </c>
      <c r="BA7" s="2">
        <f t="shared" ref="BA7:CJ14" si="36">SUM(BA6-2)</f>
        <v>5</v>
      </c>
      <c r="BB7" s="2">
        <f t="shared" si="36"/>
        <v>6</v>
      </c>
      <c r="BC7" s="2">
        <f t="shared" si="36"/>
        <v>7</v>
      </c>
      <c r="BD7" s="2">
        <f t="shared" si="36"/>
        <v>8</v>
      </c>
      <c r="BE7" s="2">
        <f t="shared" si="36"/>
        <v>9</v>
      </c>
      <c r="BF7" s="2">
        <f t="shared" si="36"/>
        <v>10</v>
      </c>
      <c r="BG7" s="2">
        <f t="shared" si="36"/>
        <v>11</v>
      </c>
      <c r="BH7" s="2">
        <f t="shared" si="36"/>
        <v>12</v>
      </c>
      <c r="BI7" s="2">
        <f t="shared" si="36"/>
        <v>13</v>
      </c>
      <c r="BJ7" s="2">
        <f t="shared" si="36"/>
        <v>14</v>
      </c>
      <c r="BK7" s="2">
        <f t="shared" si="36"/>
        <v>15</v>
      </c>
      <c r="BL7" s="2">
        <f t="shared" si="36"/>
        <v>16</v>
      </c>
      <c r="BM7" s="2">
        <f t="shared" si="36"/>
        <v>17</v>
      </c>
      <c r="BN7" s="2">
        <f t="shared" si="36"/>
        <v>18</v>
      </c>
      <c r="BO7" s="2">
        <f t="shared" si="36"/>
        <v>19</v>
      </c>
      <c r="BP7" s="2">
        <f t="shared" si="36"/>
        <v>20</v>
      </c>
      <c r="BQ7" s="2">
        <f t="shared" si="36"/>
        <v>21</v>
      </c>
      <c r="BR7" s="2">
        <f t="shared" si="36"/>
        <v>22</v>
      </c>
      <c r="BS7" s="2">
        <f t="shared" si="36"/>
        <v>23</v>
      </c>
      <c r="BT7" s="32">
        <f t="shared" si="36"/>
        <v>24</v>
      </c>
      <c r="BU7" s="32">
        <f t="shared" si="36"/>
        <v>25</v>
      </c>
      <c r="BV7" s="32">
        <f t="shared" si="36"/>
        <v>26</v>
      </c>
      <c r="BW7" s="32">
        <f t="shared" si="36"/>
        <v>27</v>
      </c>
      <c r="BX7" s="32">
        <f t="shared" si="36"/>
        <v>28</v>
      </c>
      <c r="BY7" s="2">
        <f t="shared" si="36"/>
        <v>29</v>
      </c>
      <c r="BZ7" s="2">
        <f t="shared" si="36"/>
        <v>30</v>
      </c>
      <c r="CA7" s="2">
        <f t="shared" si="36"/>
        <v>31</v>
      </c>
      <c r="CB7" s="2">
        <f t="shared" si="36"/>
        <v>32</v>
      </c>
      <c r="CC7" s="2">
        <f t="shared" si="36"/>
        <v>33</v>
      </c>
      <c r="CD7" s="2">
        <f t="shared" si="36"/>
        <v>34</v>
      </c>
      <c r="CE7" s="2">
        <f t="shared" si="36"/>
        <v>35</v>
      </c>
      <c r="CF7" s="2">
        <f t="shared" si="36"/>
        <v>36</v>
      </c>
      <c r="CG7" s="2">
        <f t="shared" si="36"/>
        <v>37</v>
      </c>
      <c r="CH7" s="2">
        <f t="shared" si="36"/>
        <v>38</v>
      </c>
      <c r="CI7" s="2">
        <f t="shared" si="36"/>
        <v>39</v>
      </c>
      <c r="CJ7" s="2">
        <f t="shared" si="36"/>
        <v>40</v>
      </c>
    </row>
    <row r="8" spans="1:88" ht="22.5" x14ac:dyDescent="0.45">
      <c r="A8" s="114" t="s">
        <v>138</v>
      </c>
      <c r="B8" s="157" t="s">
        <v>139</v>
      </c>
      <c r="C8" s="78">
        <f t="shared" si="21"/>
        <v>5</v>
      </c>
      <c r="D8" s="79">
        <f t="shared" si="0"/>
        <v>0</v>
      </c>
      <c r="E8" s="199">
        <f t="shared" si="1"/>
        <v>0</v>
      </c>
      <c r="F8" s="324">
        <v>0</v>
      </c>
      <c r="G8" s="324">
        <v>0</v>
      </c>
      <c r="H8" s="80">
        <f t="shared" si="2"/>
        <v>0</v>
      </c>
      <c r="I8" s="80" t="str">
        <f t="shared" si="3"/>
        <v/>
      </c>
      <c r="J8" s="71">
        <f t="shared" si="22"/>
        <v>5</v>
      </c>
      <c r="K8" s="72">
        <f t="shared" si="4"/>
        <v>67.5</v>
      </c>
      <c r="L8" s="72">
        <f t="shared" si="5"/>
        <v>67.5</v>
      </c>
      <c r="M8" s="123">
        <v>67.5</v>
      </c>
      <c r="N8" s="123">
        <v>0</v>
      </c>
      <c r="O8" s="73">
        <f t="shared" si="6"/>
        <v>0</v>
      </c>
      <c r="P8" s="216" t="str">
        <f t="shared" si="7"/>
        <v/>
      </c>
      <c r="Q8" s="84">
        <f t="shared" si="23"/>
        <v>5</v>
      </c>
      <c r="R8" s="85">
        <f t="shared" si="8"/>
        <v>66</v>
      </c>
      <c r="S8" s="85">
        <f t="shared" si="9"/>
        <v>66</v>
      </c>
      <c r="T8" s="323">
        <v>66</v>
      </c>
      <c r="U8" s="323">
        <v>0</v>
      </c>
      <c r="V8" s="201">
        <f t="shared" si="24"/>
        <v>0</v>
      </c>
      <c r="W8" s="86" t="str">
        <f t="shared" si="10"/>
        <v/>
      </c>
      <c r="X8" s="91" t="str">
        <f t="shared" si="11"/>
        <v xml:space="preserve"> </v>
      </c>
      <c r="Y8" s="92" t="str">
        <f t="shared" si="12"/>
        <v/>
      </c>
      <c r="Z8" s="92" t="str">
        <f t="shared" si="13"/>
        <v/>
      </c>
      <c r="AA8" s="162"/>
      <c r="AB8" s="162"/>
      <c r="AC8" s="217" t="str">
        <f t="shared" si="25"/>
        <v>0</v>
      </c>
      <c r="AD8" s="218" t="str">
        <f t="shared" si="14"/>
        <v/>
      </c>
      <c r="AE8" s="205" t="str">
        <f t="shared" si="15"/>
        <v xml:space="preserve"> </v>
      </c>
      <c r="AF8" s="206" t="str">
        <f t="shared" si="16"/>
        <v/>
      </c>
      <c r="AG8" s="206" t="str">
        <f t="shared" si="26"/>
        <v/>
      </c>
      <c r="AH8" s="130"/>
      <c r="AI8" s="130"/>
      <c r="AJ8" s="207" t="str">
        <f t="shared" si="17"/>
        <v>0</v>
      </c>
      <c r="AK8" s="208" t="str">
        <f t="shared" si="27"/>
        <v/>
      </c>
      <c r="AL8" s="209" t="str">
        <f t="shared" si="28"/>
        <v xml:space="preserve"> </v>
      </c>
      <c r="AM8" s="210" t="str">
        <f t="shared" si="29"/>
        <v/>
      </c>
      <c r="AN8" s="211" t="str">
        <f t="shared" si="30"/>
        <v/>
      </c>
      <c r="AO8" s="134"/>
      <c r="AP8" s="134"/>
      <c r="AQ8" s="212" t="str">
        <f t="shared" si="18"/>
        <v>0</v>
      </c>
      <c r="AR8" s="213" t="str">
        <f t="shared" si="31"/>
        <v/>
      </c>
      <c r="AS8" s="214">
        <f t="shared" si="19"/>
        <v>3</v>
      </c>
      <c r="AT8" s="215">
        <f t="shared" si="20"/>
        <v>0</v>
      </c>
      <c r="AV8" s="2">
        <v>4</v>
      </c>
      <c r="BC8" s="2">
        <f t="shared" si="36"/>
        <v>5</v>
      </c>
      <c r="BD8" s="2">
        <f t="shared" si="36"/>
        <v>6</v>
      </c>
      <c r="BE8" s="2">
        <f t="shared" si="36"/>
        <v>7</v>
      </c>
      <c r="BF8" s="2">
        <f t="shared" si="36"/>
        <v>8</v>
      </c>
      <c r="BG8" s="2">
        <f t="shared" si="36"/>
        <v>9</v>
      </c>
      <c r="BH8" s="2">
        <f t="shared" si="36"/>
        <v>10</v>
      </c>
      <c r="BI8" s="2">
        <f t="shared" si="36"/>
        <v>11</v>
      </c>
      <c r="BJ8" s="2">
        <f t="shared" si="36"/>
        <v>12</v>
      </c>
      <c r="BK8" s="2">
        <f t="shared" si="36"/>
        <v>13</v>
      </c>
      <c r="BL8" s="2">
        <f t="shared" si="36"/>
        <v>14</v>
      </c>
      <c r="BM8" s="2">
        <f t="shared" si="36"/>
        <v>15</v>
      </c>
      <c r="BN8" s="2">
        <f t="shared" si="36"/>
        <v>16</v>
      </c>
      <c r="BO8" s="2">
        <f t="shared" si="36"/>
        <v>17</v>
      </c>
      <c r="BP8" s="2">
        <f t="shared" si="36"/>
        <v>18</v>
      </c>
      <c r="BQ8" s="2">
        <f t="shared" si="36"/>
        <v>19</v>
      </c>
      <c r="BR8" s="2">
        <f t="shared" si="36"/>
        <v>20</v>
      </c>
      <c r="BS8" s="2">
        <f t="shared" si="36"/>
        <v>21</v>
      </c>
      <c r="BT8" s="32">
        <f t="shared" si="36"/>
        <v>22</v>
      </c>
      <c r="BU8" s="32">
        <f t="shared" si="36"/>
        <v>23</v>
      </c>
      <c r="BV8" s="32">
        <f t="shared" si="36"/>
        <v>24</v>
      </c>
      <c r="BW8" s="32">
        <f t="shared" si="36"/>
        <v>25</v>
      </c>
      <c r="BX8" s="32">
        <f t="shared" si="36"/>
        <v>26</v>
      </c>
      <c r="BY8" s="2">
        <f t="shared" si="36"/>
        <v>27</v>
      </c>
      <c r="BZ8" s="2">
        <f t="shared" si="36"/>
        <v>28</v>
      </c>
      <c r="CA8" s="2">
        <f t="shared" si="36"/>
        <v>29</v>
      </c>
      <c r="CB8" s="2">
        <f t="shared" si="36"/>
        <v>30</v>
      </c>
      <c r="CC8" s="2">
        <f t="shared" si="36"/>
        <v>31</v>
      </c>
      <c r="CD8" s="2">
        <f t="shared" si="36"/>
        <v>32</v>
      </c>
      <c r="CE8" s="2">
        <f t="shared" si="36"/>
        <v>33</v>
      </c>
      <c r="CF8" s="2">
        <f t="shared" si="36"/>
        <v>34</v>
      </c>
      <c r="CG8" s="2">
        <f t="shared" si="36"/>
        <v>35</v>
      </c>
      <c r="CH8" s="2">
        <f t="shared" si="36"/>
        <v>36</v>
      </c>
      <c r="CI8" s="2">
        <f t="shared" si="36"/>
        <v>37</v>
      </c>
      <c r="CJ8" s="2">
        <f t="shared" si="36"/>
        <v>38</v>
      </c>
    </row>
    <row r="9" spans="1:88" ht="22.5" x14ac:dyDescent="0.45">
      <c r="A9" s="114" t="s">
        <v>201</v>
      </c>
      <c r="B9" s="157" t="s">
        <v>202</v>
      </c>
      <c r="C9" s="78" t="str">
        <f t="shared" si="21"/>
        <v xml:space="preserve"> </v>
      </c>
      <c r="D9" s="79" t="str">
        <f t="shared" si="0"/>
        <v/>
      </c>
      <c r="E9" s="199" t="str">
        <f t="shared" si="1"/>
        <v/>
      </c>
      <c r="F9" s="324"/>
      <c r="G9" s="324"/>
      <c r="H9" s="80" t="str">
        <f t="shared" si="2"/>
        <v xml:space="preserve">0 </v>
      </c>
      <c r="I9" s="80" t="str">
        <f t="shared" si="3"/>
        <v/>
      </c>
      <c r="J9" s="71">
        <f t="shared" si="22"/>
        <v>1</v>
      </c>
      <c r="K9" s="72">
        <f t="shared" si="4"/>
        <v>141.00704999999999</v>
      </c>
      <c r="L9" s="72">
        <f t="shared" si="5"/>
        <v>141.00704999999999</v>
      </c>
      <c r="M9" s="123">
        <v>70.5</v>
      </c>
      <c r="N9" s="123">
        <v>70.5</v>
      </c>
      <c r="O9" s="73">
        <f t="shared" si="6"/>
        <v>10</v>
      </c>
      <c r="P9" s="216">
        <f t="shared" si="7"/>
        <v>10</v>
      </c>
      <c r="Q9" s="84">
        <f t="shared" si="23"/>
        <v>2</v>
      </c>
      <c r="R9" s="85">
        <f t="shared" si="8"/>
        <v>141.50715</v>
      </c>
      <c r="S9" s="85">
        <f t="shared" si="9"/>
        <v>141.5</v>
      </c>
      <c r="T9" s="323">
        <v>70</v>
      </c>
      <c r="U9" s="323">
        <v>71.5</v>
      </c>
      <c r="V9" s="201">
        <f t="shared" si="24"/>
        <v>7</v>
      </c>
      <c r="W9" s="86">
        <f t="shared" si="10"/>
        <v>7</v>
      </c>
      <c r="X9" s="91">
        <f t="shared" si="11"/>
        <v>3</v>
      </c>
      <c r="Y9" s="92">
        <f t="shared" si="12"/>
        <v>138.00664999999998</v>
      </c>
      <c r="Z9" s="92">
        <f t="shared" si="13"/>
        <v>138</v>
      </c>
      <c r="AA9" s="162">
        <v>71.5</v>
      </c>
      <c r="AB9" s="162">
        <v>66.5</v>
      </c>
      <c r="AC9" s="217">
        <f t="shared" si="25"/>
        <v>0</v>
      </c>
      <c r="AD9" s="218" t="str">
        <f t="shared" si="14"/>
        <v/>
      </c>
      <c r="AE9" s="205">
        <f t="shared" si="15"/>
        <v>2</v>
      </c>
      <c r="AF9" s="206">
        <f t="shared" si="16"/>
        <v>138.5068</v>
      </c>
      <c r="AG9" s="206">
        <f t="shared" si="26"/>
        <v>138.5068</v>
      </c>
      <c r="AH9" s="130">
        <v>70.5</v>
      </c>
      <c r="AI9" s="130">
        <v>68</v>
      </c>
      <c r="AJ9" s="207">
        <f t="shared" si="17"/>
        <v>5</v>
      </c>
      <c r="AK9" s="208">
        <f t="shared" si="27"/>
        <v>5</v>
      </c>
      <c r="AL9" s="209" t="str">
        <f t="shared" si="28"/>
        <v xml:space="preserve"> </v>
      </c>
      <c r="AM9" s="210" t="str">
        <f t="shared" si="29"/>
        <v/>
      </c>
      <c r="AN9" s="211" t="str">
        <f t="shared" si="30"/>
        <v/>
      </c>
      <c r="AO9" s="134"/>
      <c r="AP9" s="134"/>
      <c r="AQ9" s="212" t="str">
        <f t="shared" si="18"/>
        <v>0</v>
      </c>
      <c r="AR9" s="213" t="str">
        <f t="shared" si="31"/>
        <v/>
      </c>
      <c r="AS9" s="214">
        <f t="shared" si="19"/>
        <v>4</v>
      </c>
      <c r="AT9" s="215">
        <f t="shared" si="20"/>
        <v>22</v>
      </c>
      <c r="AV9" s="9">
        <v>5</v>
      </c>
      <c r="BF9" s="2">
        <f t="shared" si="36"/>
        <v>6</v>
      </c>
      <c r="BG9" s="2">
        <f t="shared" si="36"/>
        <v>7</v>
      </c>
      <c r="BH9" s="2">
        <f t="shared" si="36"/>
        <v>8</v>
      </c>
      <c r="BI9" s="2">
        <f t="shared" si="36"/>
        <v>9</v>
      </c>
      <c r="BJ9" s="2">
        <f t="shared" si="36"/>
        <v>10</v>
      </c>
      <c r="BK9" s="2">
        <f t="shared" si="36"/>
        <v>11</v>
      </c>
      <c r="BL9" s="2">
        <f t="shared" si="36"/>
        <v>12</v>
      </c>
      <c r="BM9" s="2">
        <f t="shared" si="36"/>
        <v>13</v>
      </c>
      <c r="BN9" s="2">
        <f t="shared" si="36"/>
        <v>14</v>
      </c>
      <c r="BO9" s="2">
        <f t="shared" si="36"/>
        <v>15</v>
      </c>
      <c r="BP9" s="2">
        <f t="shared" si="36"/>
        <v>16</v>
      </c>
      <c r="BQ9" s="2">
        <f t="shared" si="36"/>
        <v>17</v>
      </c>
      <c r="BR9" s="2">
        <f t="shared" si="36"/>
        <v>18</v>
      </c>
      <c r="BS9" s="2">
        <f t="shared" si="36"/>
        <v>19</v>
      </c>
      <c r="BT9" s="32">
        <f t="shared" si="36"/>
        <v>20</v>
      </c>
      <c r="BU9" s="32">
        <f t="shared" si="36"/>
        <v>21</v>
      </c>
      <c r="BV9" s="32">
        <f t="shared" si="36"/>
        <v>22</v>
      </c>
      <c r="BW9" s="32">
        <f t="shared" si="36"/>
        <v>23</v>
      </c>
      <c r="BX9" s="32">
        <f t="shared" si="36"/>
        <v>24</v>
      </c>
      <c r="BY9" s="2">
        <f t="shared" si="36"/>
        <v>25</v>
      </c>
      <c r="BZ9" s="2">
        <f t="shared" si="36"/>
        <v>26</v>
      </c>
      <c r="CA9" s="2">
        <f t="shared" si="36"/>
        <v>27</v>
      </c>
      <c r="CB9" s="2">
        <f t="shared" si="36"/>
        <v>28</v>
      </c>
      <c r="CC9" s="2">
        <f t="shared" si="36"/>
        <v>29</v>
      </c>
      <c r="CD9" s="2">
        <f t="shared" si="36"/>
        <v>30</v>
      </c>
      <c r="CE9" s="2">
        <f t="shared" si="36"/>
        <v>31</v>
      </c>
      <c r="CF9" s="2">
        <f t="shared" si="36"/>
        <v>32</v>
      </c>
      <c r="CG9" s="2">
        <f t="shared" si="36"/>
        <v>33</v>
      </c>
      <c r="CH9" s="2">
        <f t="shared" si="36"/>
        <v>34</v>
      </c>
      <c r="CI9" s="2">
        <f t="shared" si="36"/>
        <v>35</v>
      </c>
      <c r="CJ9" s="2">
        <f t="shared" si="36"/>
        <v>36</v>
      </c>
    </row>
    <row r="10" spans="1:88" ht="22.5" x14ac:dyDescent="0.45">
      <c r="A10" s="114" t="s">
        <v>116</v>
      </c>
      <c r="B10" s="157" t="s">
        <v>205</v>
      </c>
      <c r="C10" s="78" t="str">
        <f t="shared" si="21"/>
        <v xml:space="preserve"> </v>
      </c>
      <c r="D10" s="79" t="str">
        <f t="shared" si="0"/>
        <v/>
      </c>
      <c r="E10" s="199" t="str">
        <f t="shared" si="1"/>
        <v/>
      </c>
      <c r="F10" s="324"/>
      <c r="G10" s="324"/>
      <c r="H10" s="80" t="str">
        <f t="shared" si="2"/>
        <v xml:space="preserve">0 </v>
      </c>
      <c r="I10" s="80" t="str">
        <f t="shared" si="3"/>
        <v/>
      </c>
      <c r="J10" s="71">
        <f t="shared" si="22"/>
        <v>3</v>
      </c>
      <c r="K10" s="72">
        <f t="shared" si="4"/>
        <v>137.50659999999999</v>
      </c>
      <c r="L10" s="72">
        <f t="shared" si="5"/>
        <v>137.50659999999999</v>
      </c>
      <c r="M10" s="123">
        <v>71.5</v>
      </c>
      <c r="N10" s="123">
        <v>66</v>
      </c>
      <c r="O10" s="73">
        <f t="shared" si="6"/>
        <v>6</v>
      </c>
      <c r="P10" s="216">
        <f t="shared" si="7"/>
        <v>6</v>
      </c>
      <c r="Q10" s="84" t="str">
        <f t="shared" si="23"/>
        <v xml:space="preserve"> </v>
      </c>
      <c r="R10" s="85" t="str">
        <f t="shared" si="8"/>
        <v/>
      </c>
      <c r="S10" s="85" t="str">
        <f t="shared" si="9"/>
        <v/>
      </c>
      <c r="T10" s="323"/>
      <c r="U10" s="323"/>
      <c r="V10" s="201" t="str">
        <f t="shared" si="24"/>
        <v xml:space="preserve">0 </v>
      </c>
      <c r="W10" s="86" t="str">
        <f t="shared" si="10"/>
        <v/>
      </c>
      <c r="X10" s="91" t="str">
        <f t="shared" si="11"/>
        <v xml:space="preserve"> </v>
      </c>
      <c r="Y10" s="92" t="str">
        <f t="shared" si="12"/>
        <v/>
      </c>
      <c r="Z10" s="92" t="str">
        <f t="shared" si="13"/>
        <v/>
      </c>
      <c r="AA10" s="162"/>
      <c r="AB10" s="162"/>
      <c r="AC10" s="217" t="str">
        <f t="shared" si="25"/>
        <v>0</v>
      </c>
      <c r="AD10" s="218" t="str">
        <f t="shared" si="14"/>
        <v/>
      </c>
      <c r="AE10" s="205" t="str">
        <f t="shared" si="15"/>
        <v xml:space="preserve"> </v>
      </c>
      <c r="AF10" s="206" t="str">
        <f t="shared" si="16"/>
        <v/>
      </c>
      <c r="AG10" s="206" t="str">
        <f t="shared" si="26"/>
        <v/>
      </c>
      <c r="AH10" s="130"/>
      <c r="AI10" s="130"/>
      <c r="AJ10" s="207" t="str">
        <f t="shared" si="17"/>
        <v>0</v>
      </c>
      <c r="AK10" s="208" t="str">
        <f t="shared" si="27"/>
        <v/>
      </c>
      <c r="AL10" s="209" t="str">
        <f t="shared" si="28"/>
        <v xml:space="preserve"> </v>
      </c>
      <c r="AM10" s="210" t="str">
        <f t="shared" si="29"/>
        <v/>
      </c>
      <c r="AN10" s="211" t="str">
        <f t="shared" si="30"/>
        <v/>
      </c>
      <c r="AO10" s="134"/>
      <c r="AP10" s="134"/>
      <c r="AQ10" s="212" t="str">
        <f t="shared" si="18"/>
        <v>0</v>
      </c>
      <c r="AR10" s="213" t="str">
        <f t="shared" si="31"/>
        <v/>
      </c>
      <c r="AS10" s="214">
        <f t="shared" si="19"/>
        <v>1</v>
      </c>
      <c r="AT10" s="215">
        <f t="shared" si="20"/>
        <v>6</v>
      </c>
      <c r="AV10" s="2">
        <v>6</v>
      </c>
      <c r="BL10" s="2">
        <f t="shared" si="36"/>
        <v>10</v>
      </c>
      <c r="BM10" s="2">
        <f t="shared" si="36"/>
        <v>11</v>
      </c>
      <c r="BN10" s="2">
        <f t="shared" si="36"/>
        <v>12</v>
      </c>
      <c r="BO10" s="2">
        <f t="shared" si="36"/>
        <v>13</v>
      </c>
      <c r="BP10" s="2">
        <f t="shared" si="36"/>
        <v>14</v>
      </c>
      <c r="BQ10" s="2">
        <f t="shared" si="36"/>
        <v>15</v>
      </c>
      <c r="BR10" s="2">
        <f t="shared" si="36"/>
        <v>16</v>
      </c>
      <c r="BS10" s="2">
        <f t="shared" si="36"/>
        <v>17</v>
      </c>
      <c r="BT10" s="32">
        <f t="shared" si="36"/>
        <v>18</v>
      </c>
      <c r="BU10" s="32">
        <f t="shared" si="36"/>
        <v>19</v>
      </c>
      <c r="BV10" s="32">
        <f t="shared" si="36"/>
        <v>20</v>
      </c>
      <c r="BW10" s="32">
        <f t="shared" si="36"/>
        <v>21</v>
      </c>
      <c r="BX10" s="32">
        <f t="shared" si="36"/>
        <v>22</v>
      </c>
      <c r="BY10" s="2">
        <f t="shared" si="36"/>
        <v>23</v>
      </c>
      <c r="BZ10" s="2">
        <f t="shared" si="36"/>
        <v>24</v>
      </c>
      <c r="CA10" s="2">
        <f t="shared" si="36"/>
        <v>25</v>
      </c>
      <c r="CB10" s="2">
        <f t="shared" si="36"/>
        <v>26</v>
      </c>
      <c r="CC10" s="2">
        <f t="shared" si="36"/>
        <v>27</v>
      </c>
      <c r="CD10" s="2">
        <f t="shared" si="36"/>
        <v>28</v>
      </c>
      <c r="CE10" s="2">
        <f t="shared" si="36"/>
        <v>29</v>
      </c>
      <c r="CF10" s="2">
        <f t="shared" si="36"/>
        <v>30</v>
      </c>
      <c r="CG10" s="2">
        <f t="shared" si="36"/>
        <v>31</v>
      </c>
      <c r="CH10" s="2">
        <f t="shared" si="36"/>
        <v>32</v>
      </c>
      <c r="CI10" s="2">
        <f t="shared" si="36"/>
        <v>33</v>
      </c>
      <c r="CJ10" s="2">
        <f t="shared" si="36"/>
        <v>34</v>
      </c>
    </row>
    <row r="11" spans="1:88" ht="22.5" x14ac:dyDescent="0.45">
      <c r="A11" s="114" t="s">
        <v>183</v>
      </c>
      <c r="B11" s="157" t="s">
        <v>206</v>
      </c>
      <c r="C11" s="78" t="str">
        <f t="shared" si="21"/>
        <v xml:space="preserve"> </v>
      </c>
      <c r="D11" s="79" t="str">
        <f t="shared" si="0"/>
        <v/>
      </c>
      <c r="E11" s="199" t="str">
        <f t="shared" si="1"/>
        <v/>
      </c>
      <c r="F11" s="324"/>
      <c r="G11" s="324"/>
      <c r="H11" s="80" t="str">
        <f t="shared" si="2"/>
        <v xml:space="preserve">0 </v>
      </c>
      <c r="I11" s="80" t="str">
        <f t="shared" si="3"/>
        <v/>
      </c>
      <c r="J11" s="71">
        <f t="shared" si="22"/>
        <v>4</v>
      </c>
      <c r="K11" s="72">
        <f t="shared" si="4"/>
        <v>134.00630000000001</v>
      </c>
      <c r="L11" s="72">
        <f t="shared" si="5"/>
        <v>134.00630000000001</v>
      </c>
      <c r="M11" s="123">
        <v>71</v>
      </c>
      <c r="N11" s="123">
        <v>63</v>
      </c>
      <c r="O11" s="73">
        <f t="shared" si="6"/>
        <v>0</v>
      </c>
      <c r="P11" s="216" t="str">
        <f t="shared" si="7"/>
        <v/>
      </c>
      <c r="Q11" s="84">
        <f t="shared" si="23"/>
        <v>1</v>
      </c>
      <c r="R11" s="85">
        <f t="shared" si="8"/>
        <v>143.50709999999998</v>
      </c>
      <c r="S11" s="85">
        <f t="shared" si="9"/>
        <v>143.50709999999998</v>
      </c>
      <c r="T11" s="323">
        <v>72.5</v>
      </c>
      <c r="U11" s="323">
        <v>71</v>
      </c>
      <c r="V11" s="201">
        <f t="shared" si="24"/>
        <v>10</v>
      </c>
      <c r="W11" s="86">
        <f t="shared" si="10"/>
        <v>10</v>
      </c>
      <c r="X11" s="91">
        <f t="shared" si="11"/>
        <v>1</v>
      </c>
      <c r="Y11" s="92">
        <f t="shared" si="12"/>
        <v>143.00704999999999</v>
      </c>
      <c r="Z11" s="92">
        <f t="shared" si="13"/>
        <v>143.00704999999999</v>
      </c>
      <c r="AA11" s="162">
        <v>72.5</v>
      </c>
      <c r="AB11" s="162">
        <v>70.5</v>
      </c>
      <c r="AC11" s="217">
        <f t="shared" si="25"/>
        <v>5</v>
      </c>
      <c r="AD11" s="218">
        <f t="shared" si="14"/>
        <v>5</v>
      </c>
      <c r="AE11" s="205">
        <f t="shared" si="15"/>
        <v>3</v>
      </c>
      <c r="AF11" s="206">
        <f t="shared" si="16"/>
        <v>133.00645</v>
      </c>
      <c r="AG11" s="206">
        <f t="shared" si="26"/>
        <v>133.00645</v>
      </c>
      <c r="AH11" s="130">
        <v>68.5</v>
      </c>
      <c r="AI11" s="130">
        <v>64.5</v>
      </c>
      <c r="AJ11" s="207">
        <f t="shared" si="17"/>
        <v>0</v>
      </c>
      <c r="AK11" s="208" t="str">
        <f t="shared" si="27"/>
        <v/>
      </c>
      <c r="AL11" s="209" t="str">
        <f t="shared" si="28"/>
        <v xml:space="preserve"> </v>
      </c>
      <c r="AM11" s="210" t="str">
        <f t="shared" si="29"/>
        <v/>
      </c>
      <c r="AN11" s="211" t="str">
        <f t="shared" si="30"/>
        <v/>
      </c>
      <c r="AO11" s="134"/>
      <c r="AP11" s="134"/>
      <c r="AQ11" s="212" t="str">
        <f t="shared" si="18"/>
        <v>0</v>
      </c>
      <c r="AR11" s="213" t="str">
        <f t="shared" si="31"/>
        <v/>
      </c>
      <c r="AS11" s="214">
        <f t="shared" si="19"/>
        <v>4</v>
      </c>
      <c r="AT11" s="215">
        <f t="shared" si="20"/>
        <v>15</v>
      </c>
      <c r="AV11" s="9">
        <v>7</v>
      </c>
      <c r="BQ11" s="2">
        <f t="shared" si="36"/>
        <v>13</v>
      </c>
      <c r="BR11" s="2">
        <f t="shared" si="36"/>
        <v>14</v>
      </c>
      <c r="BS11" s="2">
        <f t="shared" si="36"/>
        <v>15</v>
      </c>
      <c r="BT11" s="32">
        <f t="shared" si="36"/>
        <v>16</v>
      </c>
      <c r="BU11" s="32">
        <f t="shared" si="36"/>
        <v>17</v>
      </c>
      <c r="BV11" s="32">
        <f t="shared" si="36"/>
        <v>18</v>
      </c>
      <c r="BW11" s="32">
        <f t="shared" si="36"/>
        <v>19</v>
      </c>
      <c r="BX11" s="32">
        <f t="shared" si="36"/>
        <v>20</v>
      </c>
      <c r="BY11" s="2">
        <f t="shared" si="36"/>
        <v>21</v>
      </c>
      <c r="BZ11" s="2">
        <f t="shared" si="36"/>
        <v>22</v>
      </c>
      <c r="CA11" s="2">
        <f t="shared" si="36"/>
        <v>23</v>
      </c>
      <c r="CB11" s="2">
        <f t="shared" si="36"/>
        <v>24</v>
      </c>
      <c r="CC11" s="2">
        <f t="shared" si="36"/>
        <v>25</v>
      </c>
      <c r="CD11" s="2">
        <f t="shared" si="36"/>
        <v>26</v>
      </c>
      <c r="CE11" s="2">
        <f t="shared" si="36"/>
        <v>27</v>
      </c>
      <c r="CF11" s="2">
        <f t="shared" si="36"/>
        <v>28</v>
      </c>
      <c r="CG11" s="2">
        <f t="shared" si="36"/>
        <v>29</v>
      </c>
      <c r="CH11" s="2">
        <f t="shared" si="36"/>
        <v>30</v>
      </c>
      <c r="CI11" s="2">
        <f t="shared" si="36"/>
        <v>31</v>
      </c>
      <c r="CJ11" s="2">
        <f t="shared" si="36"/>
        <v>32</v>
      </c>
    </row>
    <row r="12" spans="1:88" ht="22.5" x14ac:dyDescent="0.45">
      <c r="A12" s="114"/>
      <c r="B12" s="157"/>
      <c r="C12" s="78" t="str">
        <f t="shared" si="21"/>
        <v xml:space="preserve"> </v>
      </c>
      <c r="D12" s="79" t="str">
        <f t="shared" si="0"/>
        <v/>
      </c>
      <c r="E12" s="199" t="str">
        <f t="shared" si="1"/>
        <v/>
      </c>
      <c r="F12" s="324"/>
      <c r="G12" s="324"/>
      <c r="H12" s="80" t="str">
        <f t="shared" si="2"/>
        <v xml:space="preserve">0 </v>
      </c>
      <c r="I12" s="80" t="str">
        <f t="shared" si="3"/>
        <v/>
      </c>
      <c r="J12" s="71" t="str">
        <f t="shared" si="22"/>
        <v xml:space="preserve"> </v>
      </c>
      <c r="K12" s="72" t="str">
        <f t="shared" si="4"/>
        <v/>
      </c>
      <c r="L12" s="72" t="str">
        <f t="shared" si="5"/>
        <v/>
      </c>
      <c r="M12" s="123"/>
      <c r="N12" s="123"/>
      <c r="O12" s="73" t="str">
        <f t="shared" si="6"/>
        <v xml:space="preserve">0 </v>
      </c>
      <c r="P12" s="216" t="str">
        <f t="shared" si="7"/>
        <v/>
      </c>
      <c r="Q12" s="84" t="str">
        <f t="shared" si="23"/>
        <v xml:space="preserve"> </v>
      </c>
      <c r="R12" s="85" t="str">
        <f t="shared" si="8"/>
        <v/>
      </c>
      <c r="S12" s="85" t="str">
        <f t="shared" si="9"/>
        <v/>
      </c>
      <c r="T12" s="323"/>
      <c r="U12" s="323"/>
      <c r="V12" s="201" t="str">
        <f t="shared" si="24"/>
        <v xml:space="preserve">0 </v>
      </c>
      <c r="W12" s="86" t="str">
        <f t="shared" si="10"/>
        <v/>
      </c>
      <c r="X12" s="91" t="str">
        <f t="shared" si="11"/>
        <v xml:space="preserve"> </v>
      </c>
      <c r="Y12" s="92" t="str">
        <f t="shared" si="12"/>
        <v/>
      </c>
      <c r="Z12" s="92" t="str">
        <f t="shared" si="13"/>
        <v/>
      </c>
      <c r="AA12" s="162"/>
      <c r="AB12" s="162"/>
      <c r="AC12" s="93" t="str">
        <f t="shared" si="25"/>
        <v>0</v>
      </c>
      <c r="AD12" s="218" t="str">
        <f t="shared" si="14"/>
        <v/>
      </c>
      <c r="AE12" s="205" t="str">
        <f t="shared" si="15"/>
        <v xml:space="preserve"> </v>
      </c>
      <c r="AF12" s="206" t="str">
        <f t="shared" si="16"/>
        <v/>
      </c>
      <c r="AG12" s="206" t="str">
        <f t="shared" si="26"/>
        <v/>
      </c>
      <c r="AH12" s="130"/>
      <c r="AI12" s="130"/>
      <c r="AJ12" s="220" t="str">
        <f t="shared" si="17"/>
        <v>0</v>
      </c>
      <c r="AK12" s="221" t="str">
        <f t="shared" si="27"/>
        <v/>
      </c>
      <c r="AL12" s="209" t="str">
        <f t="shared" si="28"/>
        <v xml:space="preserve"> </v>
      </c>
      <c r="AM12" s="210" t="str">
        <f t="shared" si="29"/>
        <v/>
      </c>
      <c r="AN12" s="211" t="str">
        <f t="shared" si="30"/>
        <v/>
      </c>
      <c r="AO12" s="134"/>
      <c r="AP12" s="134"/>
      <c r="AQ12" s="222" t="str">
        <f t="shared" si="18"/>
        <v>0</v>
      </c>
      <c r="AR12" s="213" t="str">
        <f t="shared" si="31"/>
        <v/>
      </c>
      <c r="AS12" s="214">
        <f t="shared" si="19"/>
        <v>0</v>
      </c>
      <c r="AT12" s="215">
        <f t="shared" si="20"/>
        <v>0</v>
      </c>
      <c r="AV12" s="2">
        <v>8</v>
      </c>
      <c r="BT12" s="32"/>
      <c r="BU12" s="32"/>
      <c r="BV12" s="32">
        <f t="shared" si="36"/>
        <v>16</v>
      </c>
      <c r="BW12" s="32">
        <f t="shared" si="36"/>
        <v>17</v>
      </c>
      <c r="BX12" s="32">
        <f t="shared" si="36"/>
        <v>18</v>
      </c>
      <c r="BY12" s="2">
        <f t="shared" si="36"/>
        <v>19</v>
      </c>
      <c r="BZ12" s="2">
        <f t="shared" si="36"/>
        <v>20</v>
      </c>
      <c r="CA12" s="2">
        <f t="shared" si="36"/>
        <v>21</v>
      </c>
      <c r="CB12" s="2">
        <f t="shared" si="36"/>
        <v>22</v>
      </c>
      <c r="CC12" s="2">
        <f t="shared" si="36"/>
        <v>23</v>
      </c>
      <c r="CD12" s="2">
        <f t="shared" si="36"/>
        <v>24</v>
      </c>
      <c r="CE12" s="2">
        <f>SUM(CE11-2)</f>
        <v>25</v>
      </c>
      <c r="CF12" s="2">
        <f t="shared" si="36"/>
        <v>26</v>
      </c>
      <c r="CG12" s="2">
        <f t="shared" si="36"/>
        <v>27</v>
      </c>
      <c r="CH12" s="2">
        <f t="shared" si="36"/>
        <v>28</v>
      </c>
      <c r="CI12" s="2">
        <f t="shared" si="36"/>
        <v>29</v>
      </c>
      <c r="CJ12" s="2">
        <f t="shared" si="36"/>
        <v>30</v>
      </c>
    </row>
    <row r="13" spans="1:88" ht="22.5" x14ac:dyDescent="0.45">
      <c r="A13" s="114"/>
      <c r="B13" s="157"/>
      <c r="C13" s="78" t="str">
        <f t="shared" si="21"/>
        <v xml:space="preserve"> </v>
      </c>
      <c r="D13" s="79" t="str">
        <f t="shared" si="0"/>
        <v/>
      </c>
      <c r="E13" s="199" t="str">
        <f t="shared" si="1"/>
        <v/>
      </c>
      <c r="F13" s="324"/>
      <c r="G13" s="324"/>
      <c r="H13" s="80" t="str">
        <f t="shared" si="2"/>
        <v xml:space="preserve">0 </v>
      </c>
      <c r="I13" s="80" t="str">
        <f t="shared" si="3"/>
        <v/>
      </c>
      <c r="J13" s="71" t="str">
        <f t="shared" si="22"/>
        <v xml:space="preserve"> </v>
      </c>
      <c r="K13" s="72" t="str">
        <f t="shared" si="4"/>
        <v/>
      </c>
      <c r="L13" s="72" t="str">
        <f t="shared" si="5"/>
        <v/>
      </c>
      <c r="M13" s="123"/>
      <c r="N13" s="123"/>
      <c r="O13" s="73" t="str">
        <f t="shared" si="6"/>
        <v xml:space="preserve">0 </v>
      </c>
      <c r="P13" s="216" t="str">
        <f t="shared" si="7"/>
        <v/>
      </c>
      <c r="Q13" s="84" t="str">
        <f t="shared" si="23"/>
        <v xml:space="preserve"> </v>
      </c>
      <c r="R13" s="85" t="str">
        <f t="shared" si="8"/>
        <v/>
      </c>
      <c r="S13" s="85" t="str">
        <f t="shared" si="9"/>
        <v/>
      </c>
      <c r="T13" s="323"/>
      <c r="U13" s="323"/>
      <c r="V13" s="201" t="str">
        <f t="shared" si="24"/>
        <v xml:space="preserve">0 </v>
      </c>
      <c r="W13" s="86" t="str">
        <f t="shared" si="10"/>
        <v/>
      </c>
      <c r="X13" s="91" t="str">
        <f t="shared" ref="X13:X43" si="37">IF(ISBLANK(AA13)," ",_xlfn.RANK.EQ(Z13,Z$4:Z$43))</f>
        <v xml:space="preserve"> </v>
      </c>
      <c r="Y13" s="92" t="str">
        <f t="shared" ref="Y13:Y43" si="38">IF(ISBLANK(AA13),"",(AA13+(AB13*1.0001)))</f>
        <v/>
      </c>
      <c r="Z13" s="92" t="str">
        <f t="shared" si="13"/>
        <v/>
      </c>
      <c r="AA13" s="162"/>
      <c r="AB13" s="162"/>
      <c r="AC13" s="93" t="str">
        <f t="shared" si="25"/>
        <v>0</v>
      </c>
      <c r="AD13" s="218" t="str">
        <f t="shared" si="14"/>
        <v/>
      </c>
      <c r="AE13" s="205" t="str">
        <f t="shared" ref="AE13:AE43" si="39">IF(ISBLANK(AH13)," ",_xlfn.RANK.EQ(AG13,AG$4:AG$43))</f>
        <v xml:space="preserve"> </v>
      </c>
      <c r="AF13" s="206" t="str">
        <f t="shared" ref="AF13:AF43" si="40">IF(ISBLANK(AH13),"",(AH13+(AI13*1.0001)))</f>
        <v/>
      </c>
      <c r="AG13" s="206" t="str">
        <f t="shared" si="26"/>
        <v/>
      </c>
      <c r="AH13" s="130"/>
      <c r="AI13" s="130"/>
      <c r="AJ13" s="220" t="str">
        <f t="shared" si="17"/>
        <v>0</v>
      </c>
      <c r="AK13" s="221" t="str">
        <f t="shared" si="27"/>
        <v/>
      </c>
      <c r="AL13" s="209" t="str">
        <f t="shared" ref="AL13:AL43" si="41">IF(ISBLANK(AO13)," ",_xlfn.RANK.EQ(AM13,AM$4:AM$43))</f>
        <v xml:space="preserve"> </v>
      </c>
      <c r="AM13" s="210" t="str">
        <f t="shared" si="29"/>
        <v/>
      </c>
      <c r="AN13" s="211" t="str">
        <f t="shared" si="30"/>
        <v/>
      </c>
      <c r="AO13" s="134"/>
      <c r="AP13" s="134"/>
      <c r="AQ13" s="222" t="str">
        <f t="shared" si="18"/>
        <v>0</v>
      </c>
      <c r="AR13" s="213" t="str">
        <f t="shared" si="31"/>
        <v/>
      </c>
      <c r="AS13" s="214">
        <f t="shared" si="19"/>
        <v>0</v>
      </c>
      <c r="AT13" s="215">
        <f t="shared" si="20"/>
        <v>0</v>
      </c>
      <c r="AV13" s="11">
        <v>9</v>
      </c>
      <c r="BT13" s="32"/>
      <c r="BU13" s="32"/>
      <c r="BV13" s="32"/>
      <c r="BW13" s="32"/>
      <c r="BX13" s="32"/>
      <c r="CA13" s="2">
        <f t="shared" si="36"/>
        <v>19</v>
      </c>
      <c r="CB13" s="2">
        <f t="shared" si="36"/>
        <v>20</v>
      </c>
      <c r="CC13" s="2">
        <f t="shared" si="36"/>
        <v>21</v>
      </c>
      <c r="CD13" s="2">
        <f t="shared" si="36"/>
        <v>22</v>
      </c>
      <c r="CE13" s="2">
        <f>SUM(CE12-2)</f>
        <v>23</v>
      </c>
      <c r="CF13" s="2">
        <f t="shared" si="36"/>
        <v>24</v>
      </c>
      <c r="CG13" s="2">
        <f t="shared" si="36"/>
        <v>25</v>
      </c>
      <c r="CH13" s="2">
        <f t="shared" si="36"/>
        <v>26</v>
      </c>
      <c r="CI13" s="2">
        <f t="shared" si="36"/>
        <v>27</v>
      </c>
      <c r="CJ13" s="2">
        <f t="shared" si="36"/>
        <v>28</v>
      </c>
    </row>
    <row r="14" spans="1:88" ht="22.5" x14ac:dyDescent="0.45">
      <c r="A14" s="114"/>
      <c r="B14" s="157"/>
      <c r="C14" s="78" t="str">
        <f t="shared" si="21"/>
        <v xml:space="preserve"> </v>
      </c>
      <c r="D14" s="79" t="str">
        <f t="shared" si="0"/>
        <v/>
      </c>
      <c r="E14" s="199" t="str">
        <f t="shared" si="1"/>
        <v/>
      </c>
      <c r="F14" s="324"/>
      <c r="G14" s="324"/>
      <c r="H14" s="80" t="str">
        <f t="shared" si="2"/>
        <v xml:space="preserve">0 </v>
      </c>
      <c r="I14" s="80" t="str">
        <f t="shared" si="3"/>
        <v/>
      </c>
      <c r="J14" s="71" t="str">
        <f t="shared" si="22"/>
        <v xml:space="preserve"> </v>
      </c>
      <c r="K14" s="72" t="str">
        <f t="shared" si="4"/>
        <v/>
      </c>
      <c r="L14" s="72" t="str">
        <f t="shared" si="5"/>
        <v/>
      </c>
      <c r="M14" s="123"/>
      <c r="N14" s="123"/>
      <c r="O14" s="73" t="str">
        <f t="shared" si="6"/>
        <v xml:space="preserve">0 </v>
      </c>
      <c r="P14" s="216" t="str">
        <f t="shared" si="7"/>
        <v/>
      </c>
      <c r="Q14" s="84" t="str">
        <f t="shared" si="23"/>
        <v xml:space="preserve"> </v>
      </c>
      <c r="R14" s="85" t="str">
        <f t="shared" si="8"/>
        <v/>
      </c>
      <c r="S14" s="85" t="str">
        <f t="shared" si="9"/>
        <v/>
      </c>
      <c r="T14" s="323"/>
      <c r="U14" s="323"/>
      <c r="V14" s="201" t="str">
        <f t="shared" si="24"/>
        <v xml:space="preserve">0 </v>
      </c>
      <c r="W14" s="86" t="str">
        <f t="shared" si="10"/>
        <v/>
      </c>
      <c r="X14" s="91" t="str">
        <f t="shared" si="37"/>
        <v xml:space="preserve"> </v>
      </c>
      <c r="Y14" s="92" t="str">
        <f t="shared" si="38"/>
        <v/>
      </c>
      <c r="Z14" s="92" t="str">
        <f t="shared" si="13"/>
        <v/>
      </c>
      <c r="AA14" s="162"/>
      <c r="AB14" s="162"/>
      <c r="AC14" s="93" t="str">
        <f t="shared" si="25"/>
        <v>0</v>
      </c>
      <c r="AD14" s="218" t="str">
        <f t="shared" si="14"/>
        <v/>
      </c>
      <c r="AE14" s="205" t="str">
        <f t="shared" si="39"/>
        <v xml:space="preserve"> </v>
      </c>
      <c r="AF14" s="206" t="str">
        <f t="shared" si="40"/>
        <v/>
      </c>
      <c r="AG14" s="206" t="str">
        <f t="shared" si="26"/>
        <v/>
      </c>
      <c r="AH14" s="130"/>
      <c r="AI14" s="130"/>
      <c r="AJ14" s="220" t="str">
        <f t="shared" si="17"/>
        <v>0</v>
      </c>
      <c r="AK14" s="221" t="str">
        <f t="shared" si="27"/>
        <v/>
      </c>
      <c r="AL14" s="209" t="str">
        <f t="shared" si="41"/>
        <v xml:space="preserve"> </v>
      </c>
      <c r="AM14" s="210" t="str">
        <f t="shared" si="29"/>
        <v/>
      </c>
      <c r="AN14" s="211" t="str">
        <f t="shared" si="30"/>
        <v/>
      </c>
      <c r="AO14" s="134"/>
      <c r="AP14" s="134"/>
      <c r="AQ14" s="222" t="str">
        <f t="shared" si="18"/>
        <v>0</v>
      </c>
      <c r="AR14" s="213" t="str">
        <f t="shared" si="31"/>
        <v/>
      </c>
      <c r="AS14" s="214">
        <f t="shared" si="19"/>
        <v>0</v>
      </c>
      <c r="AT14" s="215">
        <f t="shared" si="20"/>
        <v>0</v>
      </c>
      <c r="AV14" s="2">
        <v>10</v>
      </c>
      <c r="BT14" s="32"/>
      <c r="BU14" s="32"/>
      <c r="BV14" s="32"/>
      <c r="BW14" s="32"/>
      <c r="BX14" s="32"/>
      <c r="CF14" s="2">
        <f t="shared" si="36"/>
        <v>22</v>
      </c>
      <c r="CG14" s="2">
        <f t="shared" si="36"/>
        <v>23</v>
      </c>
      <c r="CH14" s="2">
        <f t="shared" si="36"/>
        <v>24</v>
      </c>
      <c r="CI14" s="2">
        <f t="shared" si="36"/>
        <v>25</v>
      </c>
      <c r="CJ14" s="2">
        <f t="shared" si="36"/>
        <v>26</v>
      </c>
    </row>
    <row r="15" spans="1:88" ht="22.5" x14ac:dyDescent="0.45">
      <c r="A15" s="114"/>
      <c r="B15" s="157"/>
      <c r="C15" s="78" t="str">
        <f t="shared" si="21"/>
        <v xml:space="preserve"> </v>
      </c>
      <c r="D15" s="79" t="str">
        <f t="shared" si="0"/>
        <v/>
      </c>
      <c r="E15" s="199" t="str">
        <f t="shared" si="1"/>
        <v/>
      </c>
      <c r="F15" s="324"/>
      <c r="G15" s="324"/>
      <c r="H15" s="80" t="str">
        <f t="shared" si="2"/>
        <v xml:space="preserve">0 </v>
      </c>
      <c r="I15" s="80" t="str">
        <f t="shared" si="3"/>
        <v/>
      </c>
      <c r="J15" s="71" t="str">
        <f t="shared" si="22"/>
        <v xml:space="preserve"> </v>
      </c>
      <c r="K15" s="72" t="str">
        <f t="shared" si="4"/>
        <v/>
      </c>
      <c r="L15" s="72" t="str">
        <f t="shared" si="5"/>
        <v/>
      </c>
      <c r="M15" s="123"/>
      <c r="N15" s="123"/>
      <c r="O15" s="73" t="str">
        <f t="shared" si="6"/>
        <v xml:space="preserve">0 </v>
      </c>
      <c r="P15" s="216" t="str">
        <f t="shared" si="7"/>
        <v/>
      </c>
      <c r="Q15" s="84" t="str">
        <f t="shared" si="23"/>
        <v xml:space="preserve"> </v>
      </c>
      <c r="R15" s="85" t="str">
        <f t="shared" si="8"/>
        <v/>
      </c>
      <c r="S15" s="85" t="str">
        <f t="shared" si="9"/>
        <v/>
      </c>
      <c r="T15" s="323"/>
      <c r="U15" s="323"/>
      <c r="V15" s="201" t="str">
        <f t="shared" si="24"/>
        <v xml:space="preserve">0 </v>
      </c>
      <c r="W15" s="86" t="str">
        <f t="shared" si="10"/>
        <v/>
      </c>
      <c r="X15" s="91" t="str">
        <f t="shared" si="37"/>
        <v xml:space="preserve"> </v>
      </c>
      <c r="Y15" s="92" t="str">
        <f t="shared" si="38"/>
        <v/>
      </c>
      <c r="Z15" s="92" t="str">
        <f t="shared" si="13"/>
        <v/>
      </c>
      <c r="AA15" s="162"/>
      <c r="AB15" s="162"/>
      <c r="AC15" s="93" t="str">
        <f t="shared" si="25"/>
        <v>0</v>
      </c>
      <c r="AD15" s="218" t="str">
        <f t="shared" si="14"/>
        <v/>
      </c>
      <c r="AE15" s="205" t="str">
        <f t="shared" si="39"/>
        <v xml:space="preserve"> </v>
      </c>
      <c r="AF15" s="206" t="str">
        <f t="shared" si="40"/>
        <v/>
      </c>
      <c r="AG15" s="206" t="str">
        <f t="shared" si="26"/>
        <v/>
      </c>
      <c r="AH15" s="130"/>
      <c r="AI15" s="130"/>
      <c r="AJ15" s="220" t="str">
        <f t="shared" si="17"/>
        <v>0</v>
      </c>
      <c r="AK15" s="221" t="str">
        <f t="shared" si="27"/>
        <v/>
      </c>
      <c r="AL15" s="209" t="str">
        <f t="shared" si="41"/>
        <v xml:space="preserve"> </v>
      </c>
      <c r="AM15" s="210" t="str">
        <f t="shared" si="29"/>
        <v/>
      </c>
      <c r="AN15" s="211" t="str">
        <f t="shared" si="30"/>
        <v/>
      </c>
      <c r="AO15" s="134"/>
      <c r="AP15" s="134"/>
      <c r="AQ15" s="222" t="str">
        <f t="shared" si="18"/>
        <v>0</v>
      </c>
      <c r="AR15" s="213" t="str">
        <f t="shared" si="31"/>
        <v/>
      </c>
      <c r="AS15" s="214">
        <f t="shared" si="19"/>
        <v>0</v>
      </c>
      <c r="AT15" s="215">
        <f t="shared" si="20"/>
        <v>0</v>
      </c>
      <c r="BA15" s="12"/>
      <c r="BB15" s="12"/>
      <c r="BC15" s="12"/>
      <c r="BD15" s="12"/>
      <c r="BT15" s="32"/>
      <c r="BU15" s="32"/>
      <c r="BV15" s="32"/>
      <c r="BW15" s="32"/>
      <c r="BX15" s="32"/>
    </row>
    <row r="16" spans="1:88" ht="22.5" x14ac:dyDescent="0.45">
      <c r="A16" s="114"/>
      <c r="B16" s="157"/>
      <c r="C16" s="78" t="str">
        <f t="shared" si="21"/>
        <v xml:space="preserve"> </v>
      </c>
      <c r="D16" s="79" t="str">
        <f t="shared" si="0"/>
        <v/>
      </c>
      <c r="E16" s="199" t="str">
        <f t="shared" si="1"/>
        <v/>
      </c>
      <c r="F16" s="117"/>
      <c r="G16" s="117"/>
      <c r="H16" s="80" t="str">
        <f t="shared" si="2"/>
        <v xml:space="preserve">0 </v>
      </c>
      <c r="I16" s="80" t="str">
        <f t="shared" si="3"/>
        <v/>
      </c>
      <c r="J16" s="71" t="str">
        <f t="shared" si="22"/>
        <v xml:space="preserve"> </v>
      </c>
      <c r="K16" s="72" t="str">
        <f t="shared" si="4"/>
        <v/>
      </c>
      <c r="L16" s="72" t="str">
        <f t="shared" si="5"/>
        <v/>
      </c>
      <c r="M16" s="119"/>
      <c r="N16" s="119"/>
      <c r="O16" s="73" t="str">
        <f t="shared" si="6"/>
        <v xml:space="preserve">0 </v>
      </c>
      <c r="P16" s="216" t="str">
        <f t="shared" si="7"/>
        <v/>
      </c>
      <c r="Q16" s="84" t="str">
        <f t="shared" si="23"/>
        <v xml:space="preserve"> </v>
      </c>
      <c r="R16" s="85" t="str">
        <f t="shared" si="8"/>
        <v/>
      </c>
      <c r="S16" s="85" t="str">
        <f t="shared" si="9"/>
        <v/>
      </c>
      <c r="T16" s="126"/>
      <c r="U16" s="126"/>
      <c r="V16" s="201" t="str">
        <f t="shared" si="24"/>
        <v xml:space="preserve">0 </v>
      </c>
      <c r="W16" s="86" t="str">
        <f t="shared" si="10"/>
        <v/>
      </c>
      <c r="X16" s="91" t="str">
        <f t="shared" si="37"/>
        <v xml:space="preserve"> </v>
      </c>
      <c r="Y16" s="92" t="str">
        <f t="shared" si="38"/>
        <v/>
      </c>
      <c r="Z16" s="92" t="str">
        <f t="shared" si="13"/>
        <v/>
      </c>
      <c r="AA16" s="319"/>
      <c r="AB16" s="319"/>
      <c r="AC16" s="93" t="str">
        <f t="shared" si="25"/>
        <v>0</v>
      </c>
      <c r="AD16" s="218" t="str">
        <f t="shared" si="14"/>
        <v/>
      </c>
      <c r="AE16" s="205" t="str">
        <f t="shared" si="39"/>
        <v xml:space="preserve"> </v>
      </c>
      <c r="AF16" s="206" t="str">
        <f t="shared" si="40"/>
        <v/>
      </c>
      <c r="AG16" s="206" t="str">
        <f t="shared" si="26"/>
        <v/>
      </c>
      <c r="AH16" s="130"/>
      <c r="AI16" s="131"/>
      <c r="AJ16" s="220" t="str">
        <f t="shared" si="17"/>
        <v>0</v>
      </c>
      <c r="AK16" s="221" t="str">
        <f t="shared" si="27"/>
        <v/>
      </c>
      <c r="AL16" s="209" t="str">
        <f t="shared" si="41"/>
        <v xml:space="preserve"> </v>
      </c>
      <c r="AM16" s="210" t="str">
        <f t="shared" si="29"/>
        <v/>
      </c>
      <c r="AN16" s="211" t="str">
        <f t="shared" si="30"/>
        <v/>
      </c>
      <c r="AO16" s="134"/>
      <c r="AP16" s="134"/>
      <c r="AQ16" s="222" t="str">
        <f t="shared" si="18"/>
        <v>0</v>
      </c>
      <c r="AR16" s="213" t="str">
        <f t="shared" si="31"/>
        <v/>
      </c>
      <c r="AS16" s="214">
        <f t="shared" si="19"/>
        <v>0</v>
      </c>
      <c r="AT16" s="215">
        <f t="shared" si="20"/>
        <v>0</v>
      </c>
      <c r="AZ16" s="2" t="s">
        <v>6</v>
      </c>
      <c r="BA16" s="12"/>
      <c r="BB16" s="12"/>
      <c r="BC16" s="12"/>
      <c r="BD16" s="12"/>
      <c r="BT16" s="32"/>
      <c r="BU16" s="32"/>
      <c r="BV16" s="32"/>
      <c r="BW16" s="32"/>
      <c r="BX16" s="32"/>
    </row>
    <row r="17" spans="1:76" ht="22.5" x14ac:dyDescent="0.45">
      <c r="A17" s="114"/>
      <c r="B17" s="157"/>
      <c r="C17" s="78" t="str">
        <f t="shared" si="21"/>
        <v xml:space="preserve"> </v>
      </c>
      <c r="D17" s="79" t="str">
        <f t="shared" si="0"/>
        <v/>
      </c>
      <c r="E17" s="199" t="str">
        <f t="shared" si="1"/>
        <v/>
      </c>
      <c r="F17" s="117"/>
      <c r="G17" s="117"/>
      <c r="H17" s="80" t="str">
        <f t="shared" si="2"/>
        <v xml:space="preserve">0 </v>
      </c>
      <c r="I17" s="80" t="str">
        <f t="shared" si="3"/>
        <v/>
      </c>
      <c r="J17" s="74" t="str">
        <f t="shared" si="22"/>
        <v xml:space="preserve"> </v>
      </c>
      <c r="K17" s="72" t="str">
        <f t="shared" si="4"/>
        <v/>
      </c>
      <c r="L17" s="72" t="str">
        <f t="shared" si="5"/>
        <v/>
      </c>
      <c r="M17" s="120"/>
      <c r="N17" s="121"/>
      <c r="O17" s="73" t="str">
        <f t="shared" si="6"/>
        <v xml:space="preserve">0 </v>
      </c>
      <c r="P17" s="216" t="str">
        <f t="shared" si="7"/>
        <v/>
      </c>
      <c r="Q17" s="84" t="str">
        <f t="shared" si="23"/>
        <v xml:space="preserve"> </v>
      </c>
      <c r="R17" s="85" t="str">
        <f t="shared" si="8"/>
        <v/>
      </c>
      <c r="S17" s="85" t="str">
        <f t="shared" si="9"/>
        <v/>
      </c>
      <c r="T17" s="127"/>
      <c r="U17" s="127"/>
      <c r="V17" s="201" t="str">
        <f t="shared" si="24"/>
        <v xml:space="preserve">0 </v>
      </c>
      <c r="W17" s="86" t="str">
        <f t="shared" si="10"/>
        <v/>
      </c>
      <c r="X17" s="91" t="str">
        <f t="shared" si="37"/>
        <v xml:space="preserve"> </v>
      </c>
      <c r="Y17" s="92" t="str">
        <f t="shared" si="38"/>
        <v/>
      </c>
      <c r="Z17" s="92" t="str">
        <f t="shared" si="13"/>
        <v/>
      </c>
      <c r="AA17" s="320"/>
      <c r="AB17" s="321" t="s">
        <v>277</v>
      </c>
      <c r="AC17" s="223" t="str">
        <f t="shared" si="25"/>
        <v>0</v>
      </c>
      <c r="AD17" s="224" t="str">
        <f t="shared" si="14"/>
        <v/>
      </c>
      <c r="AE17" s="205" t="str">
        <f t="shared" si="39"/>
        <v xml:space="preserve"> </v>
      </c>
      <c r="AF17" s="206" t="str">
        <f t="shared" si="40"/>
        <v/>
      </c>
      <c r="AG17" s="206" t="str">
        <f t="shared" si="26"/>
        <v/>
      </c>
      <c r="AH17" s="130"/>
      <c r="AI17" s="131"/>
      <c r="AJ17" s="220" t="str">
        <f t="shared" si="17"/>
        <v>0</v>
      </c>
      <c r="AK17" s="221" t="str">
        <f t="shared" si="27"/>
        <v/>
      </c>
      <c r="AL17" s="209" t="str">
        <f t="shared" si="41"/>
        <v xml:space="preserve"> </v>
      </c>
      <c r="AM17" s="210" t="str">
        <f t="shared" si="29"/>
        <v/>
      </c>
      <c r="AN17" s="211" t="str">
        <f t="shared" si="30"/>
        <v/>
      </c>
      <c r="AO17" s="134"/>
      <c r="AP17" s="134"/>
      <c r="AQ17" s="222" t="str">
        <f t="shared" si="18"/>
        <v>0</v>
      </c>
      <c r="AR17" s="213" t="str">
        <f t="shared" si="31"/>
        <v/>
      </c>
      <c r="AS17" s="214">
        <f t="shared" si="19"/>
        <v>0</v>
      </c>
      <c r="AT17" s="215">
        <f t="shared" si="20"/>
        <v>0</v>
      </c>
      <c r="AZ17" s="602" t="s">
        <v>7</v>
      </c>
      <c r="BA17" s="602"/>
      <c r="BB17" s="602"/>
      <c r="BC17" s="602"/>
      <c r="BD17" s="602"/>
      <c r="BE17" s="602"/>
      <c r="BT17" s="32"/>
      <c r="BU17" s="32"/>
      <c r="BV17" s="32"/>
      <c r="BW17" s="32"/>
      <c r="BX17" s="32"/>
    </row>
    <row r="18" spans="1:76" ht="22.5" x14ac:dyDescent="0.45">
      <c r="A18" s="114"/>
      <c r="B18" s="157"/>
      <c r="C18" s="78" t="str">
        <f t="shared" si="21"/>
        <v xml:space="preserve"> </v>
      </c>
      <c r="D18" s="79" t="str">
        <f t="shared" si="0"/>
        <v/>
      </c>
      <c r="E18" s="199" t="str">
        <f t="shared" si="1"/>
        <v/>
      </c>
      <c r="F18" s="117"/>
      <c r="G18" s="117"/>
      <c r="H18" s="80" t="str">
        <f t="shared" si="2"/>
        <v xml:space="preserve">0 </v>
      </c>
      <c r="I18" s="80" t="str">
        <f t="shared" si="3"/>
        <v/>
      </c>
      <c r="J18" s="71" t="str">
        <f t="shared" si="22"/>
        <v xml:space="preserve"> </v>
      </c>
      <c r="K18" s="72" t="str">
        <f t="shared" si="4"/>
        <v/>
      </c>
      <c r="L18" s="72" t="str">
        <f t="shared" si="5"/>
        <v/>
      </c>
      <c r="M18" s="120"/>
      <c r="N18" s="121"/>
      <c r="O18" s="73" t="str">
        <f t="shared" si="6"/>
        <v xml:space="preserve">0 </v>
      </c>
      <c r="P18" s="216" t="str">
        <f t="shared" si="7"/>
        <v/>
      </c>
      <c r="Q18" s="84" t="str">
        <f t="shared" si="23"/>
        <v xml:space="preserve"> </v>
      </c>
      <c r="R18" s="85" t="str">
        <f t="shared" si="8"/>
        <v/>
      </c>
      <c r="S18" s="85" t="str">
        <f t="shared" si="9"/>
        <v/>
      </c>
      <c r="T18" s="127"/>
      <c r="U18" s="127"/>
      <c r="V18" s="201" t="str">
        <f t="shared" si="24"/>
        <v xml:space="preserve">0 </v>
      </c>
      <c r="W18" s="86" t="str">
        <f t="shared" si="10"/>
        <v/>
      </c>
      <c r="X18" s="91" t="str">
        <f t="shared" si="37"/>
        <v xml:space="preserve"> </v>
      </c>
      <c r="Y18" s="92" t="str">
        <f t="shared" si="38"/>
        <v/>
      </c>
      <c r="Z18" s="92" t="str">
        <f t="shared" si="13"/>
        <v/>
      </c>
      <c r="AA18" s="322"/>
      <c r="AB18" s="162"/>
      <c r="AC18" s="93" t="str">
        <f t="shared" si="25"/>
        <v>0</v>
      </c>
      <c r="AD18" s="218" t="str">
        <f t="shared" si="14"/>
        <v/>
      </c>
      <c r="AE18" s="205" t="str">
        <f t="shared" si="39"/>
        <v xml:space="preserve"> </v>
      </c>
      <c r="AF18" s="206" t="str">
        <f t="shared" si="40"/>
        <v/>
      </c>
      <c r="AG18" s="206" t="str">
        <f t="shared" si="26"/>
        <v/>
      </c>
      <c r="AH18" s="130"/>
      <c r="AI18" s="131"/>
      <c r="AJ18" s="220" t="str">
        <f t="shared" si="17"/>
        <v>0</v>
      </c>
      <c r="AK18" s="221" t="str">
        <f t="shared" si="27"/>
        <v/>
      </c>
      <c r="AL18" s="209" t="str">
        <f t="shared" si="41"/>
        <v xml:space="preserve"> </v>
      </c>
      <c r="AM18" s="210" t="str">
        <f t="shared" si="29"/>
        <v/>
      </c>
      <c r="AN18" s="211" t="str">
        <f t="shared" si="30"/>
        <v/>
      </c>
      <c r="AO18" s="134"/>
      <c r="AP18" s="134"/>
      <c r="AQ18" s="222" t="str">
        <f t="shared" si="18"/>
        <v>0</v>
      </c>
      <c r="AR18" s="213" t="str">
        <f t="shared" si="31"/>
        <v/>
      </c>
      <c r="AS18" s="214">
        <f t="shared" si="19"/>
        <v>0</v>
      </c>
      <c r="AT18" s="215">
        <f t="shared" si="20"/>
        <v>0</v>
      </c>
      <c r="BT18" s="32"/>
      <c r="BU18" s="32"/>
      <c r="BV18" s="32"/>
      <c r="BW18" s="32"/>
      <c r="BX18" s="32"/>
    </row>
    <row r="19" spans="1:76" ht="22.5" x14ac:dyDescent="0.45">
      <c r="A19" s="114"/>
      <c r="B19" s="157"/>
      <c r="C19" s="78" t="str">
        <f t="shared" si="21"/>
        <v xml:space="preserve"> </v>
      </c>
      <c r="D19" s="79" t="str">
        <f t="shared" si="0"/>
        <v/>
      </c>
      <c r="E19" s="199" t="str">
        <f t="shared" si="1"/>
        <v/>
      </c>
      <c r="F19" s="117"/>
      <c r="G19" s="117"/>
      <c r="H19" s="80" t="str">
        <f t="shared" si="2"/>
        <v xml:space="preserve">0 </v>
      </c>
      <c r="I19" s="80" t="str">
        <f t="shared" si="3"/>
        <v/>
      </c>
      <c r="J19" s="71" t="str">
        <f t="shared" si="22"/>
        <v xml:space="preserve"> </v>
      </c>
      <c r="K19" s="72" t="str">
        <f t="shared" si="4"/>
        <v/>
      </c>
      <c r="L19" s="72" t="str">
        <f t="shared" si="5"/>
        <v/>
      </c>
      <c r="M19" s="120"/>
      <c r="N19" s="121"/>
      <c r="O19" s="73" t="str">
        <f t="shared" si="6"/>
        <v xml:space="preserve">0 </v>
      </c>
      <c r="P19" s="216" t="str">
        <f t="shared" si="7"/>
        <v/>
      </c>
      <c r="Q19" s="84" t="str">
        <f t="shared" si="23"/>
        <v xml:space="preserve"> </v>
      </c>
      <c r="R19" s="85" t="str">
        <f t="shared" si="8"/>
        <v/>
      </c>
      <c r="S19" s="85" t="str">
        <f t="shared" si="9"/>
        <v/>
      </c>
      <c r="T19" s="127"/>
      <c r="U19" s="127"/>
      <c r="V19" s="201" t="str">
        <f t="shared" si="24"/>
        <v xml:space="preserve">0 </v>
      </c>
      <c r="W19" s="86" t="str">
        <f t="shared" si="10"/>
        <v/>
      </c>
      <c r="X19" s="91" t="str">
        <f t="shared" si="37"/>
        <v xml:space="preserve"> </v>
      </c>
      <c r="Y19" s="92" t="str">
        <f t="shared" si="38"/>
        <v/>
      </c>
      <c r="Z19" s="92" t="str">
        <f t="shared" si="13"/>
        <v/>
      </c>
      <c r="AA19" s="95"/>
      <c r="AB19" s="96"/>
      <c r="AC19" s="93" t="str">
        <f t="shared" si="25"/>
        <v>0</v>
      </c>
      <c r="AD19" s="218" t="str">
        <f t="shared" si="14"/>
        <v/>
      </c>
      <c r="AE19" s="205" t="str">
        <f t="shared" si="39"/>
        <v xml:space="preserve"> </v>
      </c>
      <c r="AF19" s="206" t="str">
        <f t="shared" si="40"/>
        <v/>
      </c>
      <c r="AG19" s="206" t="str">
        <f t="shared" si="26"/>
        <v/>
      </c>
      <c r="AH19" s="130"/>
      <c r="AI19" s="131"/>
      <c r="AJ19" s="220" t="str">
        <f t="shared" si="17"/>
        <v>0</v>
      </c>
      <c r="AK19" s="221" t="str">
        <f t="shared" si="27"/>
        <v/>
      </c>
      <c r="AL19" s="209" t="str">
        <f t="shared" si="41"/>
        <v xml:space="preserve"> </v>
      </c>
      <c r="AM19" s="210" t="str">
        <f t="shared" si="29"/>
        <v/>
      </c>
      <c r="AN19" s="210" t="str">
        <f t="shared" si="30"/>
        <v/>
      </c>
      <c r="AO19" s="134"/>
      <c r="AP19" s="134"/>
      <c r="AQ19" s="222" t="str">
        <f t="shared" si="18"/>
        <v>0</v>
      </c>
      <c r="AR19" s="213" t="str">
        <f t="shared" si="31"/>
        <v/>
      </c>
      <c r="AS19" s="214">
        <f t="shared" si="19"/>
        <v>0</v>
      </c>
      <c r="AT19" s="215">
        <f t="shared" si="20"/>
        <v>0</v>
      </c>
      <c r="AV19" s="225" t="s">
        <v>39</v>
      </c>
      <c r="AW19" s="226"/>
      <c r="AZ19" s="227" t="s">
        <v>39</v>
      </c>
      <c r="BA19" s="228"/>
      <c r="BB19" s="12"/>
      <c r="BC19" s="12"/>
      <c r="BD19" s="229" t="s">
        <v>39</v>
      </c>
      <c r="BE19" s="230"/>
      <c r="BH19" s="231" t="s">
        <v>39</v>
      </c>
      <c r="BI19" s="232"/>
      <c r="BL19" s="233" t="s">
        <v>39</v>
      </c>
      <c r="BM19" s="233"/>
      <c r="BP19" s="234" t="s">
        <v>39</v>
      </c>
      <c r="BQ19" s="234"/>
      <c r="BR19" s="235"/>
      <c r="BT19" s="32"/>
      <c r="BU19" s="32"/>
      <c r="BV19" s="32"/>
      <c r="BW19" s="32"/>
      <c r="BX19" s="32"/>
    </row>
    <row r="20" spans="1:76" ht="22.5" x14ac:dyDescent="0.45">
      <c r="A20" s="114"/>
      <c r="B20" s="157"/>
      <c r="C20" s="78" t="str">
        <f t="shared" si="21"/>
        <v xml:space="preserve"> </v>
      </c>
      <c r="D20" s="79" t="str">
        <f t="shared" si="0"/>
        <v/>
      </c>
      <c r="E20" s="199" t="str">
        <f t="shared" si="1"/>
        <v/>
      </c>
      <c r="F20" s="117"/>
      <c r="G20" s="117"/>
      <c r="H20" s="80" t="str">
        <f t="shared" si="2"/>
        <v xml:space="preserve">0 </v>
      </c>
      <c r="I20" s="80" t="str">
        <f t="shared" si="3"/>
        <v/>
      </c>
      <c r="J20" s="71" t="str">
        <f t="shared" si="22"/>
        <v xml:space="preserve"> </v>
      </c>
      <c r="K20" s="72" t="str">
        <f t="shared" si="4"/>
        <v/>
      </c>
      <c r="L20" s="72" t="str">
        <f t="shared" si="5"/>
        <v/>
      </c>
      <c r="M20" s="120"/>
      <c r="N20" s="121"/>
      <c r="O20" s="73" t="str">
        <f t="shared" si="6"/>
        <v xml:space="preserve">0 </v>
      </c>
      <c r="P20" s="216" t="str">
        <f t="shared" si="7"/>
        <v/>
      </c>
      <c r="Q20" s="84" t="str">
        <f t="shared" si="23"/>
        <v xml:space="preserve"> </v>
      </c>
      <c r="R20" s="85" t="str">
        <f t="shared" si="8"/>
        <v/>
      </c>
      <c r="S20" s="85" t="str">
        <f t="shared" si="9"/>
        <v/>
      </c>
      <c r="T20" s="127"/>
      <c r="U20" s="127"/>
      <c r="V20" s="201" t="str">
        <f t="shared" si="24"/>
        <v xml:space="preserve">0 </v>
      </c>
      <c r="W20" s="86" t="str">
        <f t="shared" si="10"/>
        <v/>
      </c>
      <c r="X20" s="91" t="str">
        <f t="shared" si="37"/>
        <v xml:space="preserve"> </v>
      </c>
      <c r="Y20" s="92" t="str">
        <f t="shared" si="38"/>
        <v/>
      </c>
      <c r="Z20" s="92" t="str">
        <f t="shared" si="13"/>
        <v/>
      </c>
      <c r="AA20" s="95"/>
      <c r="AB20" s="96"/>
      <c r="AC20" s="93" t="str">
        <f t="shared" si="25"/>
        <v>0</v>
      </c>
      <c r="AD20" s="218" t="str">
        <f t="shared" si="14"/>
        <v/>
      </c>
      <c r="AE20" s="205" t="str">
        <f t="shared" si="39"/>
        <v xml:space="preserve"> </v>
      </c>
      <c r="AF20" s="206" t="str">
        <f t="shared" si="40"/>
        <v/>
      </c>
      <c r="AG20" s="206" t="str">
        <f t="shared" si="26"/>
        <v/>
      </c>
      <c r="AH20" s="130"/>
      <c r="AI20" s="131"/>
      <c r="AJ20" s="220" t="str">
        <f t="shared" si="17"/>
        <v>0</v>
      </c>
      <c r="AK20" s="221" t="str">
        <f t="shared" si="27"/>
        <v/>
      </c>
      <c r="AL20" s="209" t="str">
        <f t="shared" si="41"/>
        <v xml:space="preserve"> </v>
      </c>
      <c r="AM20" s="210" t="str">
        <f t="shared" si="29"/>
        <v/>
      </c>
      <c r="AN20" s="210" t="str">
        <f t="shared" si="30"/>
        <v/>
      </c>
      <c r="AO20" s="134"/>
      <c r="AP20" s="134"/>
      <c r="AQ20" s="222" t="str">
        <f t="shared" si="18"/>
        <v>0</v>
      </c>
      <c r="AR20" s="213" t="str">
        <f t="shared" si="31"/>
        <v/>
      </c>
      <c r="AS20" s="214">
        <f t="shared" si="19"/>
        <v>0</v>
      </c>
      <c r="AT20" s="215">
        <f t="shared" si="20"/>
        <v>0</v>
      </c>
      <c r="AV20" s="236" t="s">
        <v>40</v>
      </c>
      <c r="AW20" s="237">
        <f>G2</f>
        <v>5</v>
      </c>
      <c r="AZ20" s="238" t="s">
        <v>40</v>
      </c>
      <c r="BA20" s="239">
        <f>N2</f>
        <v>6</v>
      </c>
      <c r="BB20" s="12"/>
      <c r="BC20" s="12"/>
      <c r="BD20" s="240" t="s">
        <v>40</v>
      </c>
      <c r="BE20" s="241">
        <f>U2</f>
        <v>6</v>
      </c>
      <c r="BH20" s="242" t="s">
        <v>40</v>
      </c>
      <c r="BI20" s="243">
        <f>AB2</f>
        <v>3</v>
      </c>
      <c r="BL20" s="233" t="s">
        <v>40</v>
      </c>
      <c r="BM20" s="233">
        <f>AJ2</f>
        <v>4</v>
      </c>
      <c r="BP20" s="234" t="s">
        <v>40</v>
      </c>
      <c r="BQ20" s="234">
        <f>AQ2</f>
        <v>0</v>
      </c>
      <c r="BR20" s="235"/>
      <c r="BT20" s="32"/>
      <c r="BU20" s="32"/>
      <c r="BV20" s="32"/>
      <c r="BW20" s="32"/>
      <c r="BX20" s="32"/>
    </row>
    <row r="21" spans="1:76" ht="22.5" x14ac:dyDescent="0.45">
      <c r="A21" s="114"/>
      <c r="B21" s="157"/>
      <c r="C21" s="78" t="str">
        <f t="shared" si="21"/>
        <v xml:space="preserve"> </v>
      </c>
      <c r="D21" s="79" t="str">
        <f t="shared" si="0"/>
        <v/>
      </c>
      <c r="E21" s="199" t="str">
        <f t="shared" si="1"/>
        <v/>
      </c>
      <c r="F21" s="117"/>
      <c r="G21" s="117"/>
      <c r="H21" s="80" t="str">
        <f t="shared" si="2"/>
        <v xml:space="preserve">0 </v>
      </c>
      <c r="I21" s="80" t="str">
        <f t="shared" si="3"/>
        <v/>
      </c>
      <c r="J21" s="71" t="str">
        <f t="shared" si="22"/>
        <v xml:space="preserve"> </v>
      </c>
      <c r="K21" s="72" t="str">
        <f t="shared" si="4"/>
        <v/>
      </c>
      <c r="L21" s="72" t="str">
        <f t="shared" si="5"/>
        <v/>
      </c>
      <c r="M21" s="120"/>
      <c r="N21" s="121"/>
      <c r="O21" s="73" t="str">
        <f t="shared" si="6"/>
        <v xml:space="preserve">0 </v>
      </c>
      <c r="P21" s="216" t="str">
        <f t="shared" si="7"/>
        <v/>
      </c>
      <c r="Q21" s="84" t="str">
        <f t="shared" si="23"/>
        <v xml:space="preserve"> </v>
      </c>
      <c r="R21" s="85" t="str">
        <f t="shared" si="8"/>
        <v/>
      </c>
      <c r="S21" s="85" t="str">
        <f t="shared" si="9"/>
        <v/>
      </c>
      <c r="T21" s="127"/>
      <c r="U21" s="127"/>
      <c r="V21" s="201" t="str">
        <f t="shared" si="24"/>
        <v xml:space="preserve">0 </v>
      </c>
      <c r="W21" s="86" t="str">
        <f t="shared" si="10"/>
        <v/>
      </c>
      <c r="X21" s="91" t="str">
        <f t="shared" si="37"/>
        <v xml:space="preserve"> </v>
      </c>
      <c r="Y21" s="92" t="str">
        <f t="shared" si="38"/>
        <v/>
      </c>
      <c r="Z21" s="92" t="str">
        <f t="shared" si="13"/>
        <v/>
      </c>
      <c r="AA21" s="95"/>
      <c r="AB21" s="96"/>
      <c r="AC21" s="93" t="str">
        <f t="shared" si="25"/>
        <v>0</v>
      </c>
      <c r="AD21" s="218" t="str">
        <f t="shared" si="14"/>
        <v/>
      </c>
      <c r="AE21" s="205" t="str">
        <f t="shared" si="39"/>
        <v xml:space="preserve"> </v>
      </c>
      <c r="AF21" s="206" t="str">
        <f t="shared" si="40"/>
        <v/>
      </c>
      <c r="AG21" s="206" t="str">
        <f t="shared" si="26"/>
        <v/>
      </c>
      <c r="AH21" s="130"/>
      <c r="AI21" s="131"/>
      <c r="AJ21" s="220" t="str">
        <f t="shared" si="17"/>
        <v>0</v>
      </c>
      <c r="AK21" s="221" t="str">
        <f t="shared" si="27"/>
        <v/>
      </c>
      <c r="AL21" s="209" t="str">
        <f t="shared" si="41"/>
        <v xml:space="preserve"> </v>
      </c>
      <c r="AM21" s="210" t="str">
        <f t="shared" si="29"/>
        <v/>
      </c>
      <c r="AN21" s="210" t="str">
        <f t="shared" si="30"/>
        <v/>
      </c>
      <c r="AO21" s="134"/>
      <c r="AP21" s="134"/>
      <c r="AQ21" s="222" t="str">
        <f t="shared" si="18"/>
        <v>0</v>
      </c>
      <c r="AR21" s="213" t="str">
        <f t="shared" si="31"/>
        <v/>
      </c>
      <c r="AS21" s="214">
        <f t="shared" si="19"/>
        <v>0</v>
      </c>
      <c r="AT21" s="215">
        <f t="shared" si="20"/>
        <v>0</v>
      </c>
      <c r="AV21" s="236">
        <v>1</v>
      </c>
      <c r="AW21" s="244">
        <f t="shared" ref="AW21:AW30" si="42">IF(AW$20=1,AW5,IF(AW$20=2,AX5,IF(AW$20=3,AY5,IF(AW$20=4,AZ5,IF(AW$20=5,BA5,IF(AW$20=6,BB5,IF(AW$20=7,BC5,IF(AW$20=8,BD5,IF(AW$20=9,BE5,IF(AW$20=10,BF5,IF(AW$20=11,BG5,IF(AW$20=12,BH5,IF(AW$20=13,BI5,IF(AW$20=14,BJ5,IF(AW$20=15,BK5,IF(AW$20=16,BL5,IF(AW$20=17,BM5,IF(AW$20=18,BN5,IF(AW$20=19,BO5,IF(AW$20=20,BP5,IF(AW$20=21,BQ5,IF(AW$20=22,BR5,IF(AW$20=23,BS5,IF(AW$20=24,BT5,IF(AW$20=25,BU5,IF(AW$20=26,BV5,IF(AW$20=27,BW5,IF(AW$20=28,BX5,IF(AW$20=29,BY5,IF(AW$20=30,BZ5,IF(AW$20=31,CA5,IF(AW$20=32,CB5,IF(AW$20=33,CC5,IF(AW$20=34,CD5,IF(AW$20=35,CE5,IF(AW$20=36,CF5,IF(AW$20=37,CG5,IF(AW$20=38,CH5,IF(AW$20=39,CI5,IF(AW$20=40,CJ5,""))))))))))))))))))))))))))))))))))))))))</f>
        <v>9</v>
      </c>
      <c r="AZ21" s="238">
        <v>1</v>
      </c>
      <c r="BA21" s="245">
        <f>IF(BA$20=1,AW5,IF(BA$20=2,AX5,IF(BA$20=3,AY5,IF(BA$20=4,AZ5,IF(BA$20=5,BA5,IF(BA$20=6,BB5,IF(BA$20=7,BC5,IF(BA$20=8,BD5,IF(BA$20=9,BE5,IF(BA$20=10,BF5,IF(BA$20=11,BG5,IF(BA$20=12,BH5,IF(BA$20=13,BI5,IF(BA$20=14,BJ5,IF(BA$20=15,BK5,IF(BA$20=16,BL5,IF(BA$20=17,BM5,IF(BA$20=18,BN5,IF(BA$20=19,BO5,IF(BA$20=20,BP5,IF(BA$20=21,BQ5,IF(BA$20=22,BR5,IF(BA$20=23,BS5,IF(BA$20=24,BT5,IF(BA$20=25,BU5,IF(BA$20=26,BV5,IF(BA$20=27,BW5,IF(BA$20=28,BX5,IF(BA$20=29,BY5,IF(BA$20=30,BZ5,IF(BA$20=31,CA5,IF(BA$20=32,CB5,IF(BA$20=33,CC5,IF(BA$20=34,CD5,IF(BA$20=35,CE5,IF(BA$20=36,CF5,IF(BA$20=37,CG5,IF(BA$20=38,CH5,IF(BA$20=39,CI5,IF(BA$20=40,CJ5,""))))))))))))))))))))))))))))))))))))))))</f>
        <v>10</v>
      </c>
      <c r="BD21" s="240">
        <v>1</v>
      </c>
      <c r="BE21" s="246">
        <f>IF(BE$20=1,AW5,IF(BE$20=2,AX5,IF(BE$20=3,AY5,IF(BE$20=4,AZ5,IF(BE$20=5,BA5,IF(BE$20=6,BB5,IF(BE$20=7,BC5,IF(BE$20=8,BD5,IF(BE$20=9,BE5,IF(BE$20=10,BF5,IF(BE$20=11,BG5,IF(BE$20=12,BH5,IF(BE$20=13,BI5,IF(BE$20=14,BJ5,IF(BE$20=15,BK5,IF(BE$20=16,BL5,IF(BE$20=17,BM5,IF(BE$20=18,BN5,IF(BE$20=19,BO5,IF(BE$20=20,BP5,IF(BE$20=21,BQ5,IF(BE$20=22,BR5,IF(BE$20=23,BS5,IF(BE$20=24,BT5,IF(BE$20=25,BU5,IF(BE$20=26,BV5,IF(BE$20=27,BW5,IF(BE$20=28,BX5,IF(BE$20=29,BY5,IF(BE$20=30,BZ5,IF(BE$20=31,CA5,IF(BE$20=32,CB5,IF(BE$20=33,CC5,IF(BE$20=34,CD5,IF(BE$20=35,CE5,IF(BE$20=36,CF5,IF(BE$20=37,CG5,IF(BE$20=38,CH5,IF(BE$20=39,CI5,IF(BE$20=40,CJ5,""))))))))))))))))))))))))))))))))))))))))</f>
        <v>10</v>
      </c>
      <c r="BH21" s="242">
        <v>1</v>
      </c>
      <c r="BI21" s="247">
        <f>IF(BI$20=1,$AW$5,IF(BI$20=2,$AX$5,IF(BI$20=3,$AY$5,IF(BI$20=4,$AZ$5,IF(BI$20=5,$BA$5,IF(BI$20=6,$BB$5,IF(BI$20=7,$BC$5,IF(BI$20=8,$BD$5,IF(BI$20=9,$BE$5,IF(BI$20=10,$BF$5,IF(BI$20=11,$BG$5,IF(BI$20=12,$BH$5,IF(BI$20=13,$BI$5,IF(BI$20=14,$BJ$5,IF(BI$20=15,$BK$5,IF(BI$20=16,$BL$5,IF(BI$20=17,$BM$5,IF(BI$20=18,$BN$5,IF(BI$20=19,$BO$5,IF(BI$20=20,$BP$5,IF(BI$20=21,$BQ$5,IF(BI$20=22,$BR$5,IF(BI$20=23,$BS$5,IF(BI$20=24,$BT$5,IF(BI$20=25,$BU$5,IF(BI$20=26,$BV$5,IF(BI$20=27,$BW$5,IF(BI$20=28,$BX$5,IF(BI$20=29,$BY$5,IF(BI$20=30,$BZ$5,IF(BI$20=31,$CA$5,IF(BI$20=32,$CB$5,IF(BI$20=33,$CC$5,IF(BI$20=34,$CD$5,IF(BI$20=35,$CE$5,IF(BI$20=36,$CF$5,IF(BI$20=37,$CG$5,IF(BI$20=38,$CH$5,IF(BI$20=39,$CI$5,IF(BI$20=40,$CJ$5,""))))))))))))))))))))))))))))))))))))))))</f>
        <v>5</v>
      </c>
      <c r="BL21" s="233">
        <v>1</v>
      </c>
      <c r="BM21" s="233">
        <f>IF(BM$20=1,$AW5,IF(BM$20=2,$AX5,IF(BM$20=3,$AY5,IF(BM$20=4,$AZ5,IF(BM$20=5,$BA5,IF(BM$20=6,$BB5,IF(BM$20=7,$BC5,IF(BM$20=8,$BD5,IF(BM$20=9,$BE5,IF(BM$20=10,$BF5,IF(BM$20=11,$BG5,IF(BM$20=12,$BH5,IF(BM$20=13,$BI5,IF(BM$20=14,$BJ5,IF(BM$20=15,$BK5,IF(BM$20=16,$BL5,IF(BM$20=17,$BM5,IF(BM$20=18,$BN5,IF(BM$20=19,$BO5,IF(BM$20=20,$BP5,IF(BM$20=21,$BQ5,IF(BM$20=22,$BR5,IF(BM$20=23,$BS5,IF(BM$20=24,$BT5,IF(BM$20=25,$BU5,IF(BM$20=26,$BV5,IF(BM$20=27,$BW5,IF(BM$20=28,$BX5,IF(BM$20=29,$BY5,IF(BM$20=30,$BZ5,IF(BM$20=31,$CA5,IF(BM$20=32,$CB5,IF(BM$20=33,$CC5,IF(BM$20=34,$CD5,IF(BM$20=35,$CE5,IF(BM$20=36,$CF5,IF(BM$20=37,$CG5,IF(BM$20=38,$CH5,IF(BM$20=39,$CI5,IF(BM$20=40,$CJ5,""))))))))))))))))))))))))))))))))))))))))</f>
        <v>7</v>
      </c>
      <c r="BP21" s="234">
        <v>1</v>
      </c>
      <c r="BQ21" s="234" t="str">
        <f>IF(BQ$20=1,$AW5,IF(BQ$20=2,$AX5,IF(BQ$20=3,$AY5,IF(BQ$20=4,$AZ5,IF(BQ$20=5,$BA5,IF(BQ$20=6,$BB5,IF(BQ$20=7,$BC5,IF(BQ$20=8,$BD5,IF(BQ$20=9,$BE5,IF(BQ$20=10,$BF5,IF(BQ$20=11,$BG5,IF(BQ$20=12,$BH5,IF(BQ$20=13,$BI5,IF(BQ$20=14,$BJ5,IF(BQ$20=15,$BK5,IF(BQ$20=16,$BL5,IF(BQ$20=17,$BM5,IF(BQ$20=18,$BN5,IF(BQ$20=19,$BO5,IF(BQ$20=20,$BP5,IF(BQ$20=21,$BQ5,IF(BQ$20=22,$BR5,IF(BQ$20=23,$BS5,IF(BQ$20=24,$BT5,IF(BQ$20=25,$BU5,IF(BQ$20=26,$BV5,IF(BQ$20=27,$BW5,IF(BQ$20=28,$BX5,IF(BQ$20=29,$BY5,IF(BQ$20=30,$BZ5,IF(BQ$20=31,$CA5,IF(BQ$20=32,$CB5,IF(BQ$20=33,$CC5,IF(BQ$20=34,$CD5,IF(BQ$20=35,$CE5,IF(BQ$20=36,$CF5,IF(BQ$20=37,$CG5,IF(BQ$20=38,$CH5,IF(BQ$20=39,$CI5,IF(BQ$20=40,$CJ5,""))))))))))))))))))))))))))))))))))))))))</f>
        <v/>
      </c>
      <c r="BR21" s="235"/>
      <c r="BT21" s="32"/>
      <c r="BU21" s="32"/>
      <c r="BV21" s="32"/>
      <c r="BW21" s="32"/>
      <c r="BX21" s="32"/>
    </row>
    <row r="22" spans="1:76" ht="22.5" x14ac:dyDescent="0.45">
      <c r="A22" s="114"/>
      <c r="B22" s="157"/>
      <c r="C22" s="78" t="str">
        <f t="shared" si="21"/>
        <v xml:space="preserve"> </v>
      </c>
      <c r="D22" s="79" t="str">
        <f t="shared" si="0"/>
        <v/>
      </c>
      <c r="E22" s="199" t="str">
        <f t="shared" si="1"/>
        <v/>
      </c>
      <c r="F22" s="117"/>
      <c r="G22" s="117"/>
      <c r="H22" s="80" t="str">
        <f t="shared" si="2"/>
        <v xml:space="preserve">0 </v>
      </c>
      <c r="I22" s="80" t="str">
        <f t="shared" si="3"/>
        <v/>
      </c>
      <c r="J22" s="71" t="str">
        <f t="shared" si="22"/>
        <v xml:space="preserve"> </v>
      </c>
      <c r="K22" s="72" t="str">
        <f t="shared" si="4"/>
        <v/>
      </c>
      <c r="L22" s="72" t="str">
        <f t="shared" si="5"/>
        <v/>
      </c>
      <c r="M22" s="120"/>
      <c r="N22" s="121"/>
      <c r="O22" s="73" t="str">
        <f t="shared" si="6"/>
        <v xml:space="preserve">0 </v>
      </c>
      <c r="P22" s="216" t="str">
        <f t="shared" si="7"/>
        <v/>
      </c>
      <c r="Q22" s="84" t="str">
        <f t="shared" si="23"/>
        <v xml:space="preserve"> </v>
      </c>
      <c r="R22" s="85" t="str">
        <f t="shared" si="8"/>
        <v/>
      </c>
      <c r="S22" s="85" t="str">
        <f t="shared" si="9"/>
        <v/>
      </c>
      <c r="T22" s="127"/>
      <c r="U22" s="127"/>
      <c r="V22" s="201" t="str">
        <f t="shared" si="24"/>
        <v xml:space="preserve">0 </v>
      </c>
      <c r="W22" s="86" t="str">
        <f t="shared" si="10"/>
        <v/>
      </c>
      <c r="X22" s="91" t="str">
        <f t="shared" si="37"/>
        <v xml:space="preserve"> </v>
      </c>
      <c r="Y22" s="92" t="str">
        <f t="shared" si="38"/>
        <v/>
      </c>
      <c r="Z22" s="92" t="str">
        <f t="shared" si="13"/>
        <v/>
      </c>
      <c r="AA22" s="95"/>
      <c r="AB22" s="96"/>
      <c r="AC22" s="93" t="str">
        <f t="shared" si="25"/>
        <v>0</v>
      </c>
      <c r="AD22" s="218" t="str">
        <f t="shared" si="14"/>
        <v/>
      </c>
      <c r="AE22" s="205" t="str">
        <f t="shared" si="39"/>
        <v xml:space="preserve"> </v>
      </c>
      <c r="AF22" s="206" t="str">
        <f t="shared" si="40"/>
        <v/>
      </c>
      <c r="AG22" s="206" t="str">
        <f t="shared" si="26"/>
        <v/>
      </c>
      <c r="AH22" s="130"/>
      <c r="AI22" s="131"/>
      <c r="AJ22" s="220" t="str">
        <f t="shared" si="17"/>
        <v>0</v>
      </c>
      <c r="AK22" s="221" t="str">
        <f t="shared" si="27"/>
        <v/>
      </c>
      <c r="AL22" s="209" t="str">
        <f t="shared" si="41"/>
        <v xml:space="preserve"> </v>
      </c>
      <c r="AM22" s="210" t="str">
        <f t="shared" si="29"/>
        <v/>
      </c>
      <c r="AN22" s="210" t="str">
        <f t="shared" si="30"/>
        <v/>
      </c>
      <c r="AO22" s="134"/>
      <c r="AP22" s="134"/>
      <c r="AQ22" s="222" t="str">
        <f t="shared" si="18"/>
        <v>0</v>
      </c>
      <c r="AR22" s="213" t="str">
        <f t="shared" si="31"/>
        <v/>
      </c>
      <c r="AS22" s="214">
        <f t="shared" si="19"/>
        <v>0</v>
      </c>
      <c r="AT22" s="215">
        <f t="shared" si="20"/>
        <v>0</v>
      </c>
      <c r="AV22" s="236">
        <v>2</v>
      </c>
      <c r="AW22" s="244">
        <f t="shared" si="42"/>
        <v>7</v>
      </c>
      <c r="AZ22" s="238">
        <v>2</v>
      </c>
      <c r="BA22" s="245">
        <f t="shared" ref="BA22:BA30" si="43">IF(BA$20=1,AW6,IF(BA$20=2,AX6,IF(BA$20=3,AY6,IF(BA$20=4,AZ6,IF(BA$20=5,BA6,IF(BA$20=6,BB6,IF(BA$20=7,BC6,IF(BA$20=8,BD6,IF(BA$20=9,BE6,IF(BA$20=10,BF6,IF(BA$20=11,BG6,IF(BA$20=12,BH6,IF(BA$20=13,BI6,IF(BA$20=14,BJ6,IF(BA$20=15,BK6,IF(BA$20=16,BL6,IF(BA$20=17,BM6,IF(BA$20=18,BN6,IF(BA$20=19,BO6,IF(BA$20=20,BP6,IF(BA$20=21,BQ6,IF(BA$20=22,BR6,IF(BA$20=23,BS6,IF(BA$20=24,BT6,IF(BA$20=25,BU6,IF(BA$20=26,BV6,IF(BA$20=27,BW6,IF(BA$20=28,BX6,IF(BA$20=29,BY6,IF(BA$20=30,BZ6,IF(BA$20=31,CA6,IF(BA$20=32,CB6,IF(BA$20=33,CC6,IF(BA$20=34,CD6,IF(BA$20=35,CE6,IF(BA$20=36,CF6,IF(BA$20=37,CG6,IF(BA$20=38,CH6,IF(BA$20=39,CI6,IF(BA$20=40,CJ6,""))))))))))))))))))))))))))))))))))))))))</f>
        <v>8</v>
      </c>
      <c r="BB22" s="248"/>
      <c r="BD22" s="240">
        <v>2</v>
      </c>
      <c r="BE22" s="246">
        <f t="shared" ref="BE22:BE30" si="44">IF(BE$20=1,AW6,IF(BE$20=2,AX6,IF(BE$20=3,AY6,IF(BE$20=4,AZ6,IF(BE$20=5,BA6,IF(BE$20=6,BB6,IF(BE$20=7,BC6,IF(BE$20=8,BD6,IF(BE$20=9,BE6,IF(BE$20=10,BF6,IF(BE$20=11,BG6,IF(BE$20=12,BH6,IF(BE$20=13,BI6,IF(BE$20=14,BJ6,IF(BE$20=15,BK6,IF(BE$20=16,BL6,IF(BE$20=17,BM6,IF(BE$20=18,BN6,IF(BE$20=19,BO6,IF(BE$20=20,BP6,IF(BE$20=21,BQ6,IF(BE$20=22,BR6,IF(BE$20=23,BS6,IF(BE$20=24,BT6,IF(BE$20=25,BU6,IF(BE$20=26,BV6,IF(BE$20=27,BW6,IF(BE$20=28,BX6,IF(BE$20=29,BY6,IF(BE$20=30,BZ6,IF(BE$20=31,CA6,IF(BE$20=32,CB6,IF(BE$20=33,CC6,IF(BE$20=34,CD6,IF(BE$20=35,CE6,IF(BE$20=36,CF6,IF(BE$20=37,CG6,IF(BE$20=38,CH6,IF(BE$20=39,CI6,IF(BE$20=40,CJ6,""))))))))))))))))))))))))))))))))))))))))</f>
        <v>8</v>
      </c>
      <c r="BH22" s="242">
        <v>2</v>
      </c>
      <c r="BI22" s="247">
        <f t="shared" ref="BI22:BI30" si="45">IF(BI$20=1,AW6,IF(BI$20=2,AX6,IF(BI$20=3,AY6,IF(BI$20=4,AZ6,IF(BI$20=5,BA6,IF(BI$20=6,BB6,IF(BI$20=7,BC6,IF(BI$20=8,BD6,IF(BI$20=9,BE6,IF(BI$20=10,BF6,IF(BI$20=11,BG6,IF(BI$20=12,BH6,IF(BI$20=13,BI6,IF(BI$20=14,BJ6,IF(BI$20=15,BK6,IF(BI$20=16,BL6,IF(BI$20=17,BM6,IF(BI$20=18,BN6,IF(BI$20=19,BO6,IF(BI$20=20,BP6,IF(BI$20=21,BQ6,IF(BI$20=22,BR6,IF(BI$20=23,BS6,IF(BI$20=24,BT6,IF(BI$20=25,BU6,IF(BI$20=26,BV6,IF(BI$20=27,BW6,IF(BI$20=28,BX6,IF(BI$20=29,BY6,IF(BI$20=30,BZ6,IF(BI$20=31,CA6,IF(BI$20=32,CB6,IF(BI$20=33,CC6,IF(BI$20=34,CD6,IF(BI$20=35,CE6,IF(BI$20=36,CF6,IF(BI$20=37,CG6,IF(BI$20=38,CH6,IF(BI$20=39,CI6,IF(BI$20=40,CJ6,""))))))))))))))))))))))))))))))))))))))))</f>
        <v>3</v>
      </c>
      <c r="BL22" s="233">
        <v>2</v>
      </c>
      <c r="BM22" s="233">
        <f t="shared" ref="BM22:BM30" si="46">IF(BM$20=1,$AW6,IF(BM$20=2,$AX6,IF(BM$20=3,$AY6,IF(BM$20=4,$AZ6,IF(BM$20=5,$BA6,IF(BM$20=6,$BB6,IF(BM$20=7,$BC6,IF(BM$20=8,$BD6,IF(BM$20=9,$BE6,IF(BM$20=10,$BF6,IF(BM$20=11,$BG6,IF(BM$20=12,$BH6,IF(BM$20=13,$BI6,IF(BM$20=14,$BJ6,IF(BM$20=15,$BK6,IF(BM$20=16,$BL6,IF(BM$20=17,$BM6,IF(BM$20=18,$BN6,IF(BM$20=19,$BO6,IF(BM$20=20,$BP6,IF(BM$20=21,$BQ6,IF(BM$20=22,$BR6,IF(BM$20=23,$BS6,IF(BM$20=24,$BT6,IF(BM$20=25,$BU6,IF(BM$20=26,$BV6,IF(BM$20=27,$BW6,IF(BM$20=28,$BX6,IF(BM$20=29,$BY6,IF(BM$20=30,$BZ6,IF(BM$20=31,$CA6,IF(BM$20=32,$CB6,IF(BM$20=33,$CC6,IF(BM$20=34,$CD6,IF(BM$20=35,$CE6,IF(BM$20=36,$CF6,IF(BM$20=37,$CG6,IF(BM$20=38,$CH6,IF(BM$20=39,$CI6,IF(BM$20=40,$CJ6,""))))))))))))))))))))))))))))))))))))))))</f>
        <v>5</v>
      </c>
      <c r="BP22" s="234">
        <v>2</v>
      </c>
      <c r="BQ22" s="234" t="str">
        <f t="shared" ref="BQ22:BQ30" si="47">IF(BQ$20=1,$AW6,IF(BQ$20=2,$AX6,IF(BQ$20=3,$AY6,IF(BQ$20=4,$AZ6,IF(BQ$20=5,$BA6,IF(BQ$20=6,$BB6,IF(BQ$20=7,$BC6,IF(BQ$20=8,$BD6,IF(BQ$20=9,$BE6,IF(BQ$20=10,$BF6,IF(BQ$20=11,$BG6,IF(BQ$20=12,$BH6,IF(BQ$20=13,$BI6,IF(BQ$20=14,$BJ6,IF(BQ$20=15,$BK6,IF(BQ$20=16,$BL6,IF(BQ$20=17,$BM6,IF(BQ$20=18,$BN6,IF(BQ$20=19,$BO6,IF(BQ$20=20,$BP6,IF(BQ$20=21,$BQ6,IF(BQ$20=22,$BR6,IF(BQ$20=23,$BS6,IF(BQ$20=24,$BT6,IF(BQ$20=25,$BU6,IF(BQ$20=26,$BV6,IF(BQ$20=27,$BW6,IF(BQ$20=28,$BX6,IF(BQ$20=29,$BY6,IF(BQ$20=30,$BZ6,IF(BQ$20=31,$CA6,IF(BQ$20=32,$CB6,IF(BQ$20=33,$CC6,IF(BQ$20=34,$CD6,IF(BQ$20=35,$CE6,IF(BQ$20=36,$CF6,IF(BQ$20=37,$CG6,IF(BQ$20=38,$CH6,IF(BQ$20=39,$CI6,IF(BQ$20=40,$CJ6,""))))))))))))))))))))))))))))))))))))))))</f>
        <v/>
      </c>
      <c r="BR22" s="235"/>
      <c r="BT22" s="32"/>
      <c r="BU22" s="32"/>
      <c r="BV22" s="32"/>
      <c r="BW22" s="32"/>
      <c r="BX22" s="32"/>
    </row>
    <row r="23" spans="1:76" ht="22.5" x14ac:dyDescent="0.45">
      <c r="A23" s="114"/>
      <c r="B23" s="157"/>
      <c r="C23" s="78" t="str">
        <f t="shared" si="21"/>
        <v xml:space="preserve"> </v>
      </c>
      <c r="D23" s="79" t="str">
        <f t="shared" si="0"/>
        <v/>
      </c>
      <c r="E23" s="199" t="str">
        <f t="shared" si="1"/>
        <v/>
      </c>
      <c r="F23" s="117"/>
      <c r="G23" s="117"/>
      <c r="H23" s="80" t="str">
        <f t="shared" si="2"/>
        <v xml:space="preserve">0 </v>
      </c>
      <c r="I23" s="80" t="str">
        <f t="shared" si="3"/>
        <v/>
      </c>
      <c r="J23" s="71" t="str">
        <f t="shared" si="22"/>
        <v xml:space="preserve"> </v>
      </c>
      <c r="K23" s="72" t="str">
        <f t="shared" si="4"/>
        <v/>
      </c>
      <c r="L23" s="72" t="str">
        <f t="shared" si="5"/>
        <v/>
      </c>
      <c r="M23" s="120"/>
      <c r="N23" s="121"/>
      <c r="O23" s="73" t="str">
        <f t="shared" si="6"/>
        <v xml:space="preserve">0 </v>
      </c>
      <c r="P23" s="216" t="str">
        <f t="shared" si="7"/>
        <v/>
      </c>
      <c r="Q23" s="84" t="str">
        <f t="shared" si="23"/>
        <v xml:space="preserve"> </v>
      </c>
      <c r="R23" s="85" t="str">
        <f t="shared" si="8"/>
        <v/>
      </c>
      <c r="S23" s="85" t="str">
        <f t="shared" si="9"/>
        <v/>
      </c>
      <c r="T23" s="127"/>
      <c r="U23" s="127"/>
      <c r="V23" s="201" t="str">
        <f t="shared" si="24"/>
        <v xml:space="preserve">0 </v>
      </c>
      <c r="W23" s="86" t="str">
        <f t="shared" si="10"/>
        <v/>
      </c>
      <c r="X23" s="91" t="str">
        <f t="shared" si="37"/>
        <v xml:space="preserve"> </v>
      </c>
      <c r="Y23" s="92" t="str">
        <f t="shared" si="38"/>
        <v/>
      </c>
      <c r="Z23" s="92" t="str">
        <f t="shared" si="13"/>
        <v/>
      </c>
      <c r="AA23" s="95"/>
      <c r="AB23" s="96"/>
      <c r="AC23" s="93" t="str">
        <f t="shared" si="25"/>
        <v>0</v>
      </c>
      <c r="AD23" s="218" t="str">
        <f t="shared" si="14"/>
        <v/>
      </c>
      <c r="AE23" s="205" t="str">
        <f t="shared" si="39"/>
        <v xml:space="preserve"> </v>
      </c>
      <c r="AF23" s="206" t="str">
        <f t="shared" si="40"/>
        <v/>
      </c>
      <c r="AG23" s="206" t="str">
        <f t="shared" si="26"/>
        <v/>
      </c>
      <c r="AH23" s="130"/>
      <c r="AI23" s="131"/>
      <c r="AJ23" s="220" t="str">
        <f t="shared" si="17"/>
        <v>0</v>
      </c>
      <c r="AK23" s="221" t="str">
        <f t="shared" si="27"/>
        <v/>
      </c>
      <c r="AL23" s="209" t="str">
        <f t="shared" si="41"/>
        <v xml:space="preserve"> </v>
      </c>
      <c r="AM23" s="210" t="str">
        <f t="shared" si="29"/>
        <v/>
      </c>
      <c r="AN23" s="210" t="str">
        <f t="shared" si="30"/>
        <v/>
      </c>
      <c r="AO23" s="134"/>
      <c r="AP23" s="134"/>
      <c r="AQ23" s="222" t="str">
        <f t="shared" si="18"/>
        <v>0</v>
      </c>
      <c r="AR23" s="213" t="str">
        <f t="shared" si="31"/>
        <v/>
      </c>
      <c r="AS23" s="214">
        <f t="shared" si="19"/>
        <v>0</v>
      </c>
      <c r="AT23" s="215">
        <f t="shared" si="20"/>
        <v>0</v>
      </c>
      <c r="AV23" s="236">
        <v>3</v>
      </c>
      <c r="AW23" s="244">
        <f t="shared" si="42"/>
        <v>5</v>
      </c>
      <c r="AZ23" s="238">
        <v>3</v>
      </c>
      <c r="BA23" s="245">
        <f t="shared" si="43"/>
        <v>6</v>
      </c>
      <c r="BB23" s="248"/>
      <c r="BD23" s="240">
        <v>3</v>
      </c>
      <c r="BE23" s="246">
        <f t="shared" si="44"/>
        <v>6</v>
      </c>
      <c r="BH23" s="242">
        <v>3</v>
      </c>
      <c r="BI23" s="247">
        <f t="shared" si="45"/>
        <v>0</v>
      </c>
      <c r="BL23" s="233">
        <v>3</v>
      </c>
      <c r="BM23" s="233">
        <f t="shared" si="46"/>
        <v>0</v>
      </c>
      <c r="BP23" s="234">
        <v>3</v>
      </c>
      <c r="BQ23" s="234" t="str">
        <f t="shared" si="47"/>
        <v/>
      </c>
      <c r="BR23" s="235"/>
      <c r="BT23" s="32"/>
      <c r="BU23" s="32"/>
      <c r="BV23" s="32"/>
      <c r="BW23" s="32"/>
      <c r="BX23" s="32"/>
    </row>
    <row r="24" spans="1:76" ht="22.5" x14ac:dyDescent="0.45">
      <c r="A24" s="114"/>
      <c r="B24" s="157"/>
      <c r="C24" s="78" t="str">
        <f t="shared" si="21"/>
        <v xml:space="preserve"> </v>
      </c>
      <c r="D24" s="79" t="str">
        <f t="shared" si="0"/>
        <v/>
      </c>
      <c r="E24" s="199" t="str">
        <f t="shared" si="1"/>
        <v/>
      </c>
      <c r="F24" s="117"/>
      <c r="G24" s="117"/>
      <c r="H24" s="80" t="str">
        <f t="shared" si="2"/>
        <v xml:space="preserve">0 </v>
      </c>
      <c r="I24" s="80" t="str">
        <f t="shared" si="3"/>
        <v/>
      </c>
      <c r="J24" s="71" t="str">
        <f t="shared" si="22"/>
        <v xml:space="preserve"> </v>
      </c>
      <c r="K24" s="72" t="str">
        <f t="shared" si="4"/>
        <v/>
      </c>
      <c r="L24" s="72" t="str">
        <f t="shared" si="5"/>
        <v/>
      </c>
      <c r="M24" s="120"/>
      <c r="N24" s="121"/>
      <c r="O24" s="73" t="str">
        <f t="shared" si="6"/>
        <v xml:space="preserve">0 </v>
      </c>
      <c r="P24" s="216" t="str">
        <f t="shared" si="7"/>
        <v/>
      </c>
      <c r="Q24" s="84" t="str">
        <f t="shared" si="23"/>
        <v xml:space="preserve"> </v>
      </c>
      <c r="R24" s="85" t="str">
        <f t="shared" si="8"/>
        <v/>
      </c>
      <c r="S24" s="85" t="str">
        <f t="shared" si="9"/>
        <v/>
      </c>
      <c r="T24" s="127"/>
      <c r="U24" s="127"/>
      <c r="V24" s="201" t="str">
        <f t="shared" si="24"/>
        <v xml:space="preserve">0 </v>
      </c>
      <c r="W24" s="86" t="str">
        <f t="shared" si="10"/>
        <v/>
      </c>
      <c r="X24" s="91" t="str">
        <f t="shared" si="37"/>
        <v xml:space="preserve"> </v>
      </c>
      <c r="Y24" s="92" t="str">
        <f t="shared" si="38"/>
        <v/>
      </c>
      <c r="Z24" s="92" t="str">
        <f t="shared" si="13"/>
        <v/>
      </c>
      <c r="AA24" s="95"/>
      <c r="AB24" s="96"/>
      <c r="AC24" s="93" t="str">
        <f t="shared" si="25"/>
        <v>0</v>
      </c>
      <c r="AD24" s="218" t="str">
        <f t="shared" si="14"/>
        <v/>
      </c>
      <c r="AE24" s="205" t="str">
        <f t="shared" si="39"/>
        <v xml:space="preserve"> </v>
      </c>
      <c r="AF24" s="206" t="str">
        <f t="shared" si="40"/>
        <v/>
      </c>
      <c r="AG24" s="206" t="str">
        <f t="shared" si="26"/>
        <v/>
      </c>
      <c r="AH24" s="130"/>
      <c r="AI24" s="131"/>
      <c r="AJ24" s="220" t="str">
        <f t="shared" si="17"/>
        <v>0</v>
      </c>
      <c r="AK24" s="221" t="str">
        <f t="shared" si="27"/>
        <v/>
      </c>
      <c r="AL24" s="209" t="str">
        <f t="shared" si="41"/>
        <v xml:space="preserve"> </v>
      </c>
      <c r="AM24" s="210" t="str">
        <f t="shared" si="29"/>
        <v/>
      </c>
      <c r="AN24" s="210" t="str">
        <f t="shared" si="30"/>
        <v/>
      </c>
      <c r="AO24" s="134"/>
      <c r="AP24" s="134"/>
      <c r="AQ24" s="222" t="str">
        <f t="shared" si="18"/>
        <v>0</v>
      </c>
      <c r="AR24" s="213" t="str">
        <f t="shared" si="31"/>
        <v/>
      </c>
      <c r="AS24" s="214">
        <f t="shared" si="19"/>
        <v>0</v>
      </c>
      <c r="AT24" s="215">
        <f t="shared" si="20"/>
        <v>0</v>
      </c>
      <c r="AV24" s="236">
        <v>4</v>
      </c>
      <c r="AW24" s="244">
        <f t="shared" si="42"/>
        <v>0</v>
      </c>
      <c r="AZ24" s="238">
        <v>4</v>
      </c>
      <c r="BA24" s="245">
        <f t="shared" si="43"/>
        <v>0</v>
      </c>
      <c r="BB24" s="248"/>
      <c r="BD24" s="240">
        <v>4</v>
      </c>
      <c r="BE24" s="246">
        <f t="shared" si="44"/>
        <v>0</v>
      </c>
      <c r="BH24" s="242">
        <v>4</v>
      </c>
      <c r="BI24" s="247">
        <f t="shared" si="45"/>
        <v>0</v>
      </c>
      <c r="BL24" s="233">
        <v>4</v>
      </c>
      <c r="BM24" s="233">
        <f t="shared" si="46"/>
        <v>0</v>
      </c>
      <c r="BP24" s="234">
        <v>4</v>
      </c>
      <c r="BQ24" s="234" t="str">
        <f t="shared" si="47"/>
        <v/>
      </c>
      <c r="BR24" s="235"/>
      <c r="BT24" s="32"/>
      <c r="BU24" s="32"/>
      <c r="BV24" s="32"/>
      <c r="BW24" s="32"/>
      <c r="BX24" s="32"/>
    </row>
    <row r="25" spans="1:76" ht="22.5" x14ac:dyDescent="0.45">
      <c r="A25" s="114"/>
      <c r="B25" s="157"/>
      <c r="C25" s="78" t="str">
        <f t="shared" si="21"/>
        <v xml:space="preserve"> </v>
      </c>
      <c r="D25" s="79" t="str">
        <f t="shared" si="0"/>
        <v/>
      </c>
      <c r="E25" s="199" t="str">
        <f t="shared" si="1"/>
        <v/>
      </c>
      <c r="F25" s="117"/>
      <c r="G25" s="117"/>
      <c r="H25" s="80" t="str">
        <f t="shared" si="2"/>
        <v xml:space="preserve">0 </v>
      </c>
      <c r="I25" s="80" t="str">
        <f t="shared" si="3"/>
        <v/>
      </c>
      <c r="J25" s="71" t="str">
        <f t="shared" si="22"/>
        <v xml:space="preserve"> </v>
      </c>
      <c r="K25" s="72" t="str">
        <f t="shared" si="4"/>
        <v/>
      </c>
      <c r="L25" s="72" t="str">
        <f t="shared" si="5"/>
        <v/>
      </c>
      <c r="M25" s="120"/>
      <c r="N25" s="121"/>
      <c r="O25" s="73" t="str">
        <f t="shared" si="6"/>
        <v xml:space="preserve">0 </v>
      </c>
      <c r="P25" s="216" t="str">
        <f t="shared" si="7"/>
        <v/>
      </c>
      <c r="Q25" s="84" t="str">
        <f t="shared" si="23"/>
        <v xml:space="preserve"> </v>
      </c>
      <c r="R25" s="85" t="str">
        <f t="shared" si="8"/>
        <v/>
      </c>
      <c r="S25" s="85" t="str">
        <f t="shared" si="9"/>
        <v/>
      </c>
      <c r="T25" s="127"/>
      <c r="U25" s="127"/>
      <c r="V25" s="201" t="str">
        <f t="shared" si="24"/>
        <v xml:space="preserve">0 </v>
      </c>
      <c r="W25" s="86" t="str">
        <f t="shared" si="10"/>
        <v/>
      </c>
      <c r="X25" s="91" t="str">
        <f t="shared" si="37"/>
        <v xml:space="preserve"> </v>
      </c>
      <c r="Y25" s="92" t="str">
        <f t="shared" si="38"/>
        <v/>
      </c>
      <c r="Z25" s="92" t="str">
        <f t="shared" si="13"/>
        <v/>
      </c>
      <c r="AA25" s="95"/>
      <c r="AB25" s="96"/>
      <c r="AC25" s="93" t="str">
        <f t="shared" si="25"/>
        <v>0</v>
      </c>
      <c r="AD25" s="218" t="str">
        <f t="shared" si="14"/>
        <v/>
      </c>
      <c r="AE25" s="205" t="str">
        <f t="shared" si="39"/>
        <v xml:space="preserve"> </v>
      </c>
      <c r="AF25" s="206" t="str">
        <f t="shared" si="40"/>
        <v/>
      </c>
      <c r="AG25" s="206" t="str">
        <f t="shared" si="26"/>
        <v/>
      </c>
      <c r="AH25" s="130"/>
      <c r="AI25" s="131"/>
      <c r="AJ25" s="220" t="str">
        <f t="shared" si="17"/>
        <v>0</v>
      </c>
      <c r="AK25" s="221" t="str">
        <f t="shared" si="27"/>
        <v/>
      </c>
      <c r="AL25" s="209" t="str">
        <f t="shared" si="41"/>
        <v xml:space="preserve"> </v>
      </c>
      <c r="AM25" s="210" t="str">
        <f t="shared" si="29"/>
        <v/>
      </c>
      <c r="AN25" s="210" t="str">
        <f t="shared" si="30"/>
        <v/>
      </c>
      <c r="AO25" s="134"/>
      <c r="AP25" s="134"/>
      <c r="AQ25" s="222" t="str">
        <f t="shared" si="18"/>
        <v>0</v>
      </c>
      <c r="AR25" s="213" t="str">
        <f t="shared" si="31"/>
        <v/>
      </c>
      <c r="AS25" s="214">
        <f t="shared" si="19"/>
        <v>0</v>
      </c>
      <c r="AT25" s="215">
        <f t="shared" si="20"/>
        <v>0</v>
      </c>
      <c r="AV25" s="236">
        <v>5</v>
      </c>
      <c r="AW25" s="244">
        <f t="shared" si="42"/>
        <v>0</v>
      </c>
      <c r="AZ25" s="238">
        <v>5</v>
      </c>
      <c r="BA25" s="245">
        <f t="shared" si="43"/>
        <v>0</v>
      </c>
      <c r="BB25" s="248"/>
      <c r="BD25" s="240">
        <v>5</v>
      </c>
      <c r="BE25" s="246">
        <f t="shared" si="44"/>
        <v>0</v>
      </c>
      <c r="BH25" s="242">
        <v>5</v>
      </c>
      <c r="BI25" s="247">
        <f t="shared" si="45"/>
        <v>0</v>
      </c>
      <c r="BL25" s="233">
        <v>5</v>
      </c>
      <c r="BM25" s="233">
        <f t="shared" si="46"/>
        <v>0</v>
      </c>
      <c r="BP25" s="234">
        <v>5</v>
      </c>
      <c r="BQ25" s="234" t="str">
        <f t="shared" si="47"/>
        <v/>
      </c>
      <c r="BR25" s="235"/>
      <c r="BT25" s="32"/>
      <c r="BU25" s="32"/>
      <c r="BV25" s="32"/>
      <c r="BW25" s="32"/>
      <c r="BX25" s="32"/>
    </row>
    <row r="26" spans="1:76" ht="22.5" x14ac:dyDescent="0.45">
      <c r="A26" s="114"/>
      <c r="B26" s="157"/>
      <c r="C26" s="78" t="str">
        <f t="shared" si="21"/>
        <v xml:space="preserve"> </v>
      </c>
      <c r="D26" s="79" t="str">
        <f t="shared" si="0"/>
        <v/>
      </c>
      <c r="E26" s="199" t="str">
        <f t="shared" si="1"/>
        <v/>
      </c>
      <c r="F26" s="117"/>
      <c r="G26" s="117"/>
      <c r="H26" s="80" t="str">
        <f t="shared" si="2"/>
        <v xml:space="preserve">0 </v>
      </c>
      <c r="I26" s="80" t="str">
        <f t="shared" si="3"/>
        <v/>
      </c>
      <c r="J26" s="71" t="str">
        <f t="shared" si="22"/>
        <v xml:space="preserve"> </v>
      </c>
      <c r="K26" s="72" t="str">
        <f t="shared" si="4"/>
        <v/>
      </c>
      <c r="L26" s="72" t="str">
        <f t="shared" si="5"/>
        <v/>
      </c>
      <c r="M26" s="120"/>
      <c r="N26" s="121"/>
      <c r="O26" s="73" t="str">
        <f t="shared" si="6"/>
        <v xml:space="preserve">0 </v>
      </c>
      <c r="P26" s="216" t="str">
        <f t="shared" si="7"/>
        <v/>
      </c>
      <c r="Q26" s="84" t="str">
        <f t="shared" si="23"/>
        <v xml:space="preserve"> </v>
      </c>
      <c r="R26" s="85" t="str">
        <f t="shared" si="8"/>
        <v/>
      </c>
      <c r="S26" s="85" t="str">
        <f t="shared" si="9"/>
        <v/>
      </c>
      <c r="T26" s="127"/>
      <c r="U26" s="127"/>
      <c r="V26" s="201" t="str">
        <f t="shared" si="24"/>
        <v xml:space="preserve">0 </v>
      </c>
      <c r="W26" s="86" t="str">
        <f t="shared" si="10"/>
        <v/>
      </c>
      <c r="X26" s="91" t="str">
        <f t="shared" si="37"/>
        <v xml:space="preserve"> </v>
      </c>
      <c r="Y26" s="92" t="str">
        <f t="shared" si="38"/>
        <v/>
      </c>
      <c r="Z26" s="92" t="str">
        <f t="shared" si="13"/>
        <v/>
      </c>
      <c r="AA26" s="95"/>
      <c r="AB26" s="96"/>
      <c r="AC26" s="93" t="str">
        <f t="shared" si="25"/>
        <v>0</v>
      </c>
      <c r="AD26" s="218" t="str">
        <f t="shared" si="14"/>
        <v/>
      </c>
      <c r="AE26" s="205" t="str">
        <f t="shared" si="39"/>
        <v xml:space="preserve"> </v>
      </c>
      <c r="AF26" s="206" t="str">
        <f t="shared" si="40"/>
        <v/>
      </c>
      <c r="AG26" s="206" t="str">
        <f t="shared" si="26"/>
        <v/>
      </c>
      <c r="AH26" s="130"/>
      <c r="AI26" s="131"/>
      <c r="AJ26" s="220" t="str">
        <f t="shared" si="17"/>
        <v>0</v>
      </c>
      <c r="AK26" s="221" t="str">
        <f t="shared" si="27"/>
        <v/>
      </c>
      <c r="AL26" s="209" t="str">
        <f t="shared" si="41"/>
        <v xml:space="preserve"> </v>
      </c>
      <c r="AM26" s="210" t="str">
        <f t="shared" si="29"/>
        <v/>
      </c>
      <c r="AN26" s="210" t="str">
        <f t="shared" si="30"/>
        <v/>
      </c>
      <c r="AO26" s="134"/>
      <c r="AP26" s="134"/>
      <c r="AQ26" s="222" t="str">
        <f t="shared" si="18"/>
        <v>0</v>
      </c>
      <c r="AR26" s="213" t="str">
        <f t="shared" si="31"/>
        <v/>
      </c>
      <c r="AS26" s="214">
        <f t="shared" si="19"/>
        <v>0</v>
      </c>
      <c r="AT26" s="215">
        <f t="shared" si="20"/>
        <v>0</v>
      </c>
      <c r="AV26" s="236">
        <v>6</v>
      </c>
      <c r="AW26" s="244">
        <f t="shared" si="42"/>
        <v>0</v>
      </c>
      <c r="AZ26" s="238">
        <v>6</v>
      </c>
      <c r="BA26" s="245">
        <f t="shared" si="43"/>
        <v>0</v>
      </c>
      <c r="BB26" s="248"/>
      <c r="BD26" s="240">
        <v>6</v>
      </c>
      <c r="BE26" s="246">
        <f t="shared" si="44"/>
        <v>0</v>
      </c>
      <c r="BH26" s="242">
        <v>6</v>
      </c>
      <c r="BI26" s="247">
        <f t="shared" si="45"/>
        <v>0</v>
      </c>
      <c r="BL26" s="233">
        <v>6</v>
      </c>
      <c r="BM26" s="233">
        <f t="shared" si="46"/>
        <v>0</v>
      </c>
      <c r="BP26" s="234">
        <v>6</v>
      </c>
      <c r="BQ26" s="234" t="str">
        <f t="shared" si="47"/>
        <v/>
      </c>
      <c r="BR26" s="235"/>
      <c r="BT26" s="32"/>
      <c r="BU26" s="32"/>
      <c r="BV26" s="32"/>
      <c r="BW26" s="32"/>
      <c r="BX26" s="32"/>
    </row>
    <row r="27" spans="1:76" ht="22.5" x14ac:dyDescent="0.45">
      <c r="A27" s="116"/>
      <c r="B27" s="159"/>
      <c r="C27" s="78" t="str">
        <f t="shared" si="21"/>
        <v xml:space="preserve"> </v>
      </c>
      <c r="D27" s="79" t="str">
        <f t="shared" si="0"/>
        <v/>
      </c>
      <c r="E27" s="199" t="str">
        <f t="shared" si="1"/>
        <v/>
      </c>
      <c r="F27" s="117"/>
      <c r="G27" s="117"/>
      <c r="H27" s="80" t="str">
        <f t="shared" si="2"/>
        <v xml:space="preserve">0 </v>
      </c>
      <c r="I27" s="80" t="str">
        <f t="shared" si="3"/>
        <v/>
      </c>
      <c r="J27" s="71" t="str">
        <f t="shared" si="22"/>
        <v xml:space="preserve"> </v>
      </c>
      <c r="K27" s="72" t="str">
        <f t="shared" si="4"/>
        <v/>
      </c>
      <c r="L27" s="72" t="str">
        <f t="shared" si="5"/>
        <v/>
      </c>
      <c r="M27" s="120"/>
      <c r="N27" s="121"/>
      <c r="O27" s="73" t="str">
        <f t="shared" si="6"/>
        <v xml:space="preserve">0 </v>
      </c>
      <c r="P27" s="216" t="str">
        <f t="shared" si="7"/>
        <v/>
      </c>
      <c r="Q27" s="84" t="str">
        <f t="shared" si="23"/>
        <v xml:space="preserve"> </v>
      </c>
      <c r="R27" s="85" t="str">
        <f t="shared" si="8"/>
        <v/>
      </c>
      <c r="S27" s="85" t="str">
        <f t="shared" si="9"/>
        <v/>
      </c>
      <c r="T27" s="127"/>
      <c r="U27" s="127"/>
      <c r="V27" s="201" t="str">
        <f t="shared" si="24"/>
        <v xml:space="preserve">0 </v>
      </c>
      <c r="W27" s="86" t="str">
        <f t="shared" si="10"/>
        <v/>
      </c>
      <c r="X27" s="91" t="str">
        <f t="shared" si="37"/>
        <v xml:space="preserve"> </v>
      </c>
      <c r="Y27" s="92" t="str">
        <f t="shared" si="38"/>
        <v/>
      </c>
      <c r="Z27" s="92" t="str">
        <f t="shared" si="13"/>
        <v/>
      </c>
      <c r="AA27" s="95"/>
      <c r="AB27" s="96"/>
      <c r="AC27" s="93" t="str">
        <f t="shared" si="25"/>
        <v>0</v>
      </c>
      <c r="AD27" s="218" t="str">
        <f t="shared" si="14"/>
        <v/>
      </c>
      <c r="AE27" s="205" t="str">
        <f t="shared" si="39"/>
        <v xml:space="preserve"> </v>
      </c>
      <c r="AF27" s="206" t="str">
        <f t="shared" si="40"/>
        <v/>
      </c>
      <c r="AG27" s="206" t="str">
        <f t="shared" si="26"/>
        <v/>
      </c>
      <c r="AH27" s="130"/>
      <c r="AI27" s="131"/>
      <c r="AJ27" s="220" t="str">
        <f t="shared" si="17"/>
        <v>0</v>
      </c>
      <c r="AK27" s="221" t="str">
        <f t="shared" si="27"/>
        <v/>
      </c>
      <c r="AL27" s="209" t="str">
        <f t="shared" si="41"/>
        <v xml:space="preserve"> </v>
      </c>
      <c r="AM27" s="210" t="str">
        <f t="shared" si="29"/>
        <v/>
      </c>
      <c r="AN27" s="210" t="str">
        <f t="shared" si="30"/>
        <v/>
      </c>
      <c r="AO27" s="134"/>
      <c r="AP27" s="134"/>
      <c r="AQ27" s="222" t="str">
        <f t="shared" si="18"/>
        <v>0</v>
      </c>
      <c r="AR27" s="213" t="str">
        <f t="shared" si="31"/>
        <v/>
      </c>
      <c r="AS27" s="214">
        <f t="shared" si="19"/>
        <v>0</v>
      </c>
      <c r="AT27" s="215">
        <f t="shared" si="20"/>
        <v>0</v>
      </c>
      <c r="AV27" s="236">
        <v>7</v>
      </c>
      <c r="AW27" s="244">
        <f t="shared" si="42"/>
        <v>0</v>
      </c>
      <c r="AZ27" s="238">
        <v>7</v>
      </c>
      <c r="BA27" s="245">
        <f t="shared" si="43"/>
        <v>0</v>
      </c>
      <c r="BB27" s="248"/>
      <c r="BD27" s="240">
        <v>7</v>
      </c>
      <c r="BE27" s="246">
        <f t="shared" si="44"/>
        <v>0</v>
      </c>
      <c r="BH27" s="242">
        <v>7</v>
      </c>
      <c r="BI27" s="247">
        <f t="shared" si="45"/>
        <v>0</v>
      </c>
      <c r="BL27" s="233">
        <v>7</v>
      </c>
      <c r="BM27" s="233">
        <f t="shared" si="46"/>
        <v>0</v>
      </c>
      <c r="BP27" s="234">
        <v>7</v>
      </c>
      <c r="BQ27" s="234" t="str">
        <f t="shared" si="47"/>
        <v/>
      </c>
      <c r="BR27" s="235"/>
      <c r="BT27" s="32"/>
      <c r="BU27" s="32"/>
      <c r="BV27" s="32"/>
      <c r="BW27" s="32"/>
      <c r="BX27" s="32"/>
    </row>
    <row r="28" spans="1:76" ht="22.5" x14ac:dyDescent="0.45">
      <c r="A28" s="116"/>
      <c r="B28" s="159"/>
      <c r="C28" s="78" t="str">
        <f t="shared" si="21"/>
        <v xml:space="preserve"> </v>
      </c>
      <c r="D28" s="79" t="str">
        <f t="shared" si="0"/>
        <v/>
      </c>
      <c r="E28" s="199" t="str">
        <f t="shared" si="1"/>
        <v/>
      </c>
      <c r="F28" s="117"/>
      <c r="G28" s="117"/>
      <c r="H28" s="80" t="str">
        <f t="shared" si="2"/>
        <v xml:space="preserve">0 </v>
      </c>
      <c r="I28" s="80" t="str">
        <f t="shared" si="3"/>
        <v/>
      </c>
      <c r="J28" s="71" t="str">
        <f t="shared" si="22"/>
        <v xml:space="preserve"> </v>
      </c>
      <c r="K28" s="72" t="str">
        <f t="shared" si="4"/>
        <v/>
      </c>
      <c r="L28" s="72" t="str">
        <f t="shared" si="5"/>
        <v/>
      </c>
      <c r="M28" s="120"/>
      <c r="N28" s="121"/>
      <c r="O28" s="73" t="str">
        <f t="shared" si="6"/>
        <v xml:space="preserve">0 </v>
      </c>
      <c r="P28" s="216" t="str">
        <f t="shared" si="7"/>
        <v/>
      </c>
      <c r="Q28" s="84" t="str">
        <f t="shared" si="23"/>
        <v xml:space="preserve"> </v>
      </c>
      <c r="R28" s="85" t="str">
        <f t="shared" si="8"/>
        <v/>
      </c>
      <c r="S28" s="85" t="str">
        <f t="shared" si="9"/>
        <v/>
      </c>
      <c r="T28" s="127"/>
      <c r="U28" s="127"/>
      <c r="V28" s="201" t="str">
        <f t="shared" si="24"/>
        <v xml:space="preserve">0 </v>
      </c>
      <c r="W28" s="86" t="str">
        <f t="shared" si="10"/>
        <v/>
      </c>
      <c r="X28" s="91" t="str">
        <f t="shared" si="37"/>
        <v xml:space="preserve"> </v>
      </c>
      <c r="Y28" s="92" t="str">
        <f t="shared" si="38"/>
        <v/>
      </c>
      <c r="Z28" s="92" t="str">
        <f t="shared" si="13"/>
        <v/>
      </c>
      <c r="AA28" s="95"/>
      <c r="AB28" s="96"/>
      <c r="AC28" s="93" t="str">
        <f t="shared" si="25"/>
        <v>0</v>
      </c>
      <c r="AD28" s="218" t="str">
        <f t="shared" si="14"/>
        <v/>
      </c>
      <c r="AE28" s="205" t="str">
        <f t="shared" si="39"/>
        <v xml:space="preserve"> </v>
      </c>
      <c r="AF28" s="206" t="str">
        <f t="shared" si="40"/>
        <v/>
      </c>
      <c r="AG28" s="206" t="str">
        <f t="shared" si="26"/>
        <v/>
      </c>
      <c r="AH28" s="130"/>
      <c r="AI28" s="131"/>
      <c r="AJ28" s="220" t="str">
        <f t="shared" si="17"/>
        <v>0</v>
      </c>
      <c r="AK28" s="221" t="str">
        <f t="shared" si="27"/>
        <v/>
      </c>
      <c r="AL28" s="209" t="str">
        <f t="shared" si="41"/>
        <v xml:space="preserve"> </v>
      </c>
      <c r="AM28" s="210" t="str">
        <f t="shared" si="29"/>
        <v/>
      </c>
      <c r="AN28" s="210" t="str">
        <f t="shared" si="30"/>
        <v/>
      </c>
      <c r="AO28" s="134"/>
      <c r="AP28" s="134"/>
      <c r="AQ28" s="222" t="str">
        <f t="shared" si="18"/>
        <v>0</v>
      </c>
      <c r="AR28" s="213" t="str">
        <f t="shared" si="31"/>
        <v/>
      </c>
      <c r="AS28" s="214">
        <f t="shared" si="19"/>
        <v>0</v>
      </c>
      <c r="AT28" s="215">
        <f t="shared" si="20"/>
        <v>0</v>
      </c>
      <c r="AV28" s="236">
        <v>8</v>
      </c>
      <c r="AW28" s="244">
        <f t="shared" si="42"/>
        <v>0</v>
      </c>
      <c r="AX28" s="13">
        <f>IF(AW$20=1,AW15,IF(AW$20=2,AX15,IF(AW$20=3,AY15,IF(AW$20=4,AZ15,IF(AW$20=5,BA15,IF(AW$20=6,BB15,IF(AW$20=7,BC15,IF(AW$20=8,BD15,IF(AW$20=9,BE15,IF(AW$20=10,BF15,IF(AW$20=11,BG15,IF(AW$20=12,BH15,IF(AW$20=13,BI15,IF(AW$20=14,BJ15,IF(AW$20=15,BK15,IF(AW$20=16,BL15,IF(AW$20=17,BM15,IF(AW$20=18,BN15,IF(AW$20=19,BO15,IF(AW$20=20,BP15,IF(AW$20=21,BQ15,IF(AW$20=22,BR15,IF(AW$20=23,BS15,IF(AW$20=24,BT15,IF(AW$20=25,BU15,IF(AW$20=26,BV15,IF(AW$20=27,BW15,IF(AW$20=28,BX15,IF(AW$20=29,BY15,IF(AW$20=30,BZ15,IF(AW$20=31,CA15,IF(AW$20=32,CB15,IF(AW$20=33,CC15,IF(AW$20=34,CD15,IF(AW$20=35,CE15,IF(AW$20=36,CF15,IF(AW$20=37,CG15,IF(AW$20=38,CH15,IF(AW$20=39,CI15,IF(AW$20=40,CJ15,""))))))))))))))))))))))))))))))))))))))))</f>
        <v>0</v>
      </c>
      <c r="AZ28" s="238">
        <v>8</v>
      </c>
      <c r="BA28" s="245">
        <f t="shared" si="43"/>
        <v>0</v>
      </c>
      <c r="BB28" s="248"/>
      <c r="BD28" s="240">
        <v>8</v>
      </c>
      <c r="BE28" s="246">
        <f t="shared" si="44"/>
        <v>0</v>
      </c>
      <c r="BH28" s="242">
        <v>8</v>
      </c>
      <c r="BI28" s="247">
        <f t="shared" si="45"/>
        <v>0</v>
      </c>
      <c r="BL28" s="233">
        <v>8</v>
      </c>
      <c r="BM28" s="233">
        <f t="shared" si="46"/>
        <v>0</v>
      </c>
      <c r="BP28" s="234">
        <v>8</v>
      </c>
      <c r="BQ28" s="234" t="str">
        <f t="shared" si="47"/>
        <v/>
      </c>
      <c r="BR28" s="235"/>
      <c r="BT28" s="32"/>
      <c r="BU28" s="32"/>
      <c r="BV28" s="32"/>
      <c r="BW28" s="32"/>
      <c r="BX28" s="32"/>
    </row>
    <row r="29" spans="1:76" ht="22.5" x14ac:dyDescent="0.45">
      <c r="A29" s="116"/>
      <c r="B29" s="159"/>
      <c r="C29" s="78" t="str">
        <f t="shared" si="21"/>
        <v xml:space="preserve"> </v>
      </c>
      <c r="D29" s="79" t="str">
        <f t="shared" si="0"/>
        <v/>
      </c>
      <c r="E29" s="199" t="str">
        <f t="shared" si="1"/>
        <v/>
      </c>
      <c r="F29" s="117"/>
      <c r="G29" s="117"/>
      <c r="H29" s="80" t="str">
        <f t="shared" si="2"/>
        <v xml:space="preserve">0 </v>
      </c>
      <c r="I29" s="80" t="str">
        <f t="shared" si="3"/>
        <v/>
      </c>
      <c r="J29" s="71" t="str">
        <f t="shared" si="22"/>
        <v xml:space="preserve"> </v>
      </c>
      <c r="K29" s="72" t="str">
        <f t="shared" si="4"/>
        <v/>
      </c>
      <c r="L29" s="72" t="str">
        <f t="shared" si="5"/>
        <v/>
      </c>
      <c r="M29" s="120"/>
      <c r="N29" s="121"/>
      <c r="O29" s="73" t="str">
        <f t="shared" si="6"/>
        <v xml:space="preserve">0 </v>
      </c>
      <c r="P29" s="216" t="str">
        <f t="shared" si="7"/>
        <v/>
      </c>
      <c r="Q29" s="84" t="str">
        <f t="shared" si="23"/>
        <v xml:space="preserve"> </v>
      </c>
      <c r="R29" s="85" t="str">
        <f t="shared" si="8"/>
        <v/>
      </c>
      <c r="S29" s="85" t="str">
        <f t="shared" si="9"/>
        <v/>
      </c>
      <c r="T29" s="127"/>
      <c r="U29" s="127"/>
      <c r="V29" s="201" t="str">
        <f t="shared" si="24"/>
        <v xml:space="preserve">0 </v>
      </c>
      <c r="W29" s="86" t="str">
        <f t="shared" si="10"/>
        <v/>
      </c>
      <c r="X29" s="91" t="str">
        <f t="shared" si="37"/>
        <v xml:space="preserve"> </v>
      </c>
      <c r="Y29" s="92" t="str">
        <f t="shared" si="38"/>
        <v/>
      </c>
      <c r="Z29" s="92" t="str">
        <f t="shared" si="13"/>
        <v/>
      </c>
      <c r="AA29" s="95"/>
      <c r="AB29" s="96"/>
      <c r="AC29" s="93" t="str">
        <f t="shared" si="25"/>
        <v>0</v>
      </c>
      <c r="AD29" s="218" t="str">
        <f t="shared" si="14"/>
        <v/>
      </c>
      <c r="AE29" s="205" t="str">
        <f t="shared" si="39"/>
        <v xml:space="preserve"> </v>
      </c>
      <c r="AF29" s="206" t="str">
        <f t="shared" si="40"/>
        <v/>
      </c>
      <c r="AG29" s="206" t="str">
        <f t="shared" si="26"/>
        <v/>
      </c>
      <c r="AH29" s="130"/>
      <c r="AI29" s="131"/>
      <c r="AJ29" s="220" t="str">
        <f t="shared" si="17"/>
        <v>0</v>
      </c>
      <c r="AK29" s="221" t="str">
        <f t="shared" si="27"/>
        <v/>
      </c>
      <c r="AL29" s="209" t="str">
        <f t="shared" si="41"/>
        <v xml:space="preserve"> </v>
      </c>
      <c r="AM29" s="210" t="str">
        <f t="shared" si="29"/>
        <v/>
      </c>
      <c r="AN29" s="210" t="str">
        <f t="shared" si="30"/>
        <v/>
      </c>
      <c r="AO29" s="134"/>
      <c r="AP29" s="134"/>
      <c r="AQ29" s="222" t="str">
        <f t="shared" si="18"/>
        <v>0</v>
      </c>
      <c r="AR29" s="213" t="str">
        <f t="shared" si="31"/>
        <v/>
      </c>
      <c r="AS29" s="214">
        <f t="shared" si="19"/>
        <v>0</v>
      </c>
      <c r="AT29" s="215">
        <f t="shared" si="20"/>
        <v>0</v>
      </c>
      <c r="AV29" s="236">
        <v>9</v>
      </c>
      <c r="AW29" s="244">
        <f t="shared" si="42"/>
        <v>0</v>
      </c>
      <c r="AZ29" s="238">
        <v>9</v>
      </c>
      <c r="BA29" s="245">
        <f t="shared" si="43"/>
        <v>0</v>
      </c>
      <c r="BB29" s="248"/>
      <c r="BD29" s="240">
        <v>9</v>
      </c>
      <c r="BE29" s="246">
        <f t="shared" si="44"/>
        <v>0</v>
      </c>
      <c r="BH29" s="242">
        <v>9</v>
      </c>
      <c r="BI29" s="247">
        <f t="shared" si="45"/>
        <v>0</v>
      </c>
      <c r="BL29" s="233">
        <v>9</v>
      </c>
      <c r="BM29" s="233">
        <f t="shared" si="46"/>
        <v>0</v>
      </c>
      <c r="BP29" s="234">
        <v>9</v>
      </c>
      <c r="BQ29" s="234" t="str">
        <f t="shared" si="47"/>
        <v/>
      </c>
      <c r="BR29" s="235"/>
      <c r="BT29" s="32"/>
      <c r="BU29" s="32"/>
      <c r="BV29" s="32"/>
      <c r="BW29" s="32"/>
      <c r="BX29" s="32"/>
    </row>
    <row r="30" spans="1:76" ht="22.5" x14ac:dyDescent="0.45">
      <c r="A30" s="116"/>
      <c r="B30" s="159"/>
      <c r="C30" s="78" t="str">
        <f t="shared" si="21"/>
        <v xml:space="preserve"> </v>
      </c>
      <c r="D30" s="79" t="str">
        <f t="shared" si="0"/>
        <v/>
      </c>
      <c r="E30" s="199" t="str">
        <f t="shared" si="1"/>
        <v/>
      </c>
      <c r="F30" s="117"/>
      <c r="G30" s="117"/>
      <c r="H30" s="80" t="str">
        <f t="shared" si="2"/>
        <v xml:space="preserve">0 </v>
      </c>
      <c r="I30" s="80" t="str">
        <f t="shared" si="3"/>
        <v/>
      </c>
      <c r="J30" s="71" t="str">
        <f t="shared" si="22"/>
        <v xml:space="preserve"> </v>
      </c>
      <c r="K30" s="72" t="str">
        <f t="shared" si="4"/>
        <v/>
      </c>
      <c r="L30" s="72" t="str">
        <f t="shared" si="5"/>
        <v/>
      </c>
      <c r="M30" s="122"/>
      <c r="N30" s="123"/>
      <c r="O30" s="73" t="str">
        <f t="shared" si="6"/>
        <v xml:space="preserve">0 </v>
      </c>
      <c r="P30" s="216" t="str">
        <f t="shared" si="7"/>
        <v/>
      </c>
      <c r="Q30" s="84" t="str">
        <f t="shared" si="23"/>
        <v xml:space="preserve"> </v>
      </c>
      <c r="R30" s="85" t="str">
        <f t="shared" si="8"/>
        <v/>
      </c>
      <c r="S30" s="85" t="str">
        <f t="shared" si="9"/>
        <v/>
      </c>
      <c r="T30" s="128"/>
      <c r="U30" s="128"/>
      <c r="V30" s="201" t="str">
        <f t="shared" si="24"/>
        <v xml:space="preserve">0 </v>
      </c>
      <c r="W30" s="86" t="str">
        <f t="shared" si="10"/>
        <v/>
      </c>
      <c r="X30" s="91" t="str">
        <f t="shared" si="37"/>
        <v xml:space="preserve"> </v>
      </c>
      <c r="Y30" s="92" t="str">
        <f t="shared" si="38"/>
        <v/>
      </c>
      <c r="Z30" s="92" t="str">
        <f t="shared" si="13"/>
        <v/>
      </c>
      <c r="AA30" s="96"/>
      <c r="AB30" s="97"/>
      <c r="AC30" s="93" t="str">
        <f t="shared" si="25"/>
        <v>0</v>
      </c>
      <c r="AD30" s="218" t="str">
        <f t="shared" si="14"/>
        <v/>
      </c>
      <c r="AE30" s="205" t="str">
        <f t="shared" si="39"/>
        <v xml:space="preserve"> </v>
      </c>
      <c r="AF30" s="206" t="str">
        <f t="shared" si="40"/>
        <v/>
      </c>
      <c r="AG30" s="206" t="str">
        <f t="shared" si="26"/>
        <v/>
      </c>
      <c r="AH30" s="130"/>
      <c r="AI30" s="131"/>
      <c r="AJ30" s="220" t="str">
        <f t="shared" si="17"/>
        <v>0</v>
      </c>
      <c r="AK30" s="221" t="str">
        <f t="shared" si="27"/>
        <v/>
      </c>
      <c r="AL30" s="209" t="str">
        <f t="shared" si="41"/>
        <v xml:space="preserve"> </v>
      </c>
      <c r="AM30" s="210" t="str">
        <f t="shared" si="29"/>
        <v/>
      </c>
      <c r="AN30" s="210" t="str">
        <f t="shared" si="30"/>
        <v/>
      </c>
      <c r="AO30" s="134"/>
      <c r="AP30" s="134"/>
      <c r="AQ30" s="222" t="str">
        <f t="shared" si="18"/>
        <v>0</v>
      </c>
      <c r="AR30" s="213" t="str">
        <f t="shared" si="31"/>
        <v/>
      </c>
      <c r="AS30" s="214">
        <f t="shared" si="19"/>
        <v>0</v>
      </c>
      <c r="AT30" s="215">
        <f t="shared" si="20"/>
        <v>0</v>
      </c>
      <c r="AV30" s="236">
        <v>10</v>
      </c>
      <c r="AW30" s="244">
        <f t="shared" si="42"/>
        <v>0</v>
      </c>
      <c r="AZ30" s="238">
        <v>10</v>
      </c>
      <c r="BA30" s="245">
        <f t="shared" si="43"/>
        <v>0</v>
      </c>
      <c r="BB30" s="248"/>
      <c r="BD30" s="240">
        <v>10</v>
      </c>
      <c r="BE30" s="246">
        <f t="shared" si="44"/>
        <v>0</v>
      </c>
      <c r="BH30" s="242">
        <v>10</v>
      </c>
      <c r="BI30" s="247">
        <f t="shared" si="45"/>
        <v>0</v>
      </c>
      <c r="BL30" s="233">
        <v>10</v>
      </c>
      <c r="BM30" s="233">
        <f t="shared" si="46"/>
        <v>0</v>
      </c>
      <c r="BP30" s="234">
        <v>10</v>
      </c>
      <c r="BQ30" s="234" t="str">
        <f t="shared" si="47"/>
        <v/>
      </c>
      <c r="BR30" s="235"/>
      <c r="BT30" s="32"/>
      <c r="BU30" s="32"/>
      <c r="BV30" s="32"/>
      <c r="BW30" s="32"/>
      <c r="BX30" s="32"/>
    </row>
    <row r="31" spans="1:76" ht="22.5" x14ac:dyDescent="0.45">
      <c r="A31" s="116"/>
      <c r="B31" s="159"/>
      <c r="C31" s="78" t="str">
        <f t="shared" si="21"/>
        <v xml:space="preserve"> </v>
      </c>
      <c r="D31" s="79" t="str">
        <f t="shared" si="0"/>
        <v/>
      </c>
      <c r="E31" s="199" t="str">
        <f t="shared" si="1"/>
        <v/>
      </c>
      <c r="F31" s="117"/>
      <c r="G31" s="117"/>
      <c r="H31" s="80" t="str">
        <f t="shared" si="2"/>
        <v xml:space="preserve">0 </v>
      </c>
      <c r="I31" s="80" t="str">
        <f t="shared" si="3"/>
        <v/>
      </c>
      <c r="J31" s="71" t="str">
        <f t="shared" si="22"/>
        <v xml:space="preserve"> </v>
      </c>
      <c r="K31" s="72" t="str">
        <f t="shared" si="4"/>
        <v/>
      </c>
      <c r="L31" s="72" t="str">
        <f t="shared" si="5"/>
        <v/>
      </c>
      <c r="M31" s="120"/>
      <c r="N31" s="121"/>
      <c r="O31" s="73" t="str">
        <f t="shared" si="6"/>
        <v xml:space="preserve">0 </v>
      </c>
      <c r="P31" s="216" t="str">
        <f t="shared" si="7"/>
        <v/>
      </c>
      <c r="Q31" s="84" t="str">
        <f t="shared" si="23"/>
        <v xml:space="preserve"> </v>
      </c>
      <c r="R31" s="85" t="str">
        <f t="shared" si="8"/>
        <v/>
      </c>
      <c r="S31" s="85" t="str">
        <f t="shared" si="9"/>
        <v/>
      </c>
      <c r="T31" s="127"/>
      <c r="U31" s="127"/>
      <c r="V31" s="201" t="str">
        <f t="shared" si="24"/>
        <v xml:space="preserve">0 </v>
      </c>
      <c r="W31" s="86" t="str">
        <f t="shared" si="10"/>
        <v/>
      </c>
      <c r="X31" s="91" t="str">
        <f t="shared" si="37"/>
        <v xml:space="preserve"> </v>
      </c>
      <c r="Y31" s="92" t="str">
        <f t="shared" si="38"/>
        <v/>
      </c>
      <c r="Z31" s="92" t="str">
        <f t="shared" si="13"/>
        <v/>
      </c>
      <c r="AA31" s="95"/>
      <c r="AB31" s="96"/>
      <c r="AC31" s="93" t="str">
        <f t="shared" si="25"/>
        <v>0</v>
      </c>
      <c r="AD31" s="218" t="str">
        <f t="shared" si="14"/>
        <v/>
      </c>
      <c r="AE31" s="205" t="str">
        <f t="shared" si="39"/>
        <v xml:space="preserve"> </v>
      </c>
      <c r="AF31" s="206" t="str">
        <f t="shared" si="40"/>
        <v/>
      </c>
      <c r="AG31" s="206" t="str">
        <f t="shared" si="26"/>
        <v/>
      </c>
      <c r="AH31" s="130"/>
      <c r="AI31" s="131"/>
      <c r="AJ31" s="220" t="str">
        <f t="shared" si="17"/>
        <v>0</v>
      </c>
      <c r="AK31" s="221" t="str">
        <f t="shared" si="27"/>
        <v/>
      </c>
      <c r="AL31" s="209" t="str">
        <f t="shared" si="41"/>
        <v xml:space="preserve"> </v>
      </c>
      <c r="AM31" s="210" t="str">
        <f t="shared" si="29"/>
        <v/>
      </c>
      <c r="AN31" s="210" t="str">
        <f t="shared" si="30"/>
        <v/>
      </c>
      <c r="AO31" s="134"/>
      <c r="AP31" s="134"/>
      <c r="AQ31" s="222" t="str">
        <f t="shared" si="18"/>
        <v>0</v>
      </c>
      <c r="AR31" s="213" t="str">
        <f t="shared" si="31"/>
        <v/>
      </c>
      <c r="AS31" s="214">
        <f t="shared" si="19"/>
        <v>0</v>
      </c>
      <c r="AT31" s="215">
        <f t="shared" si="20"/>
        <v>0</v>
      </c>
      <c r="BA31" s="248"/>
      <c r="BB31" s="248"/>
      <c r="BT31" s="32"/>
      <c r="BU31" s="32"/>
      <c r="BV31" s="32"/>
      <c r="BW31" s="32"/>
      <c r="BX31" s="32"/>
    </row>
    <row r="32" spans="1:76" ht="22.5" x14ac:dyDescent="0.45">
      <c r="A32" s="116"/>
      <c r="B32" s="159"/>
      <c r="C32" s="78" t="str">
        <f t="shared" si="21"/>
        <v xml:space="preserve"> </v>
      </c>
      <c r="D32" s="79" t="str">
        <f t="shared" si="0"/>
        <v/>
      </c>
      <c r="E32" s="199" t="str">
        <f t="shared" si="1"/>
        <v/>
      </c>
      <c r="F32" s="117"/>
      <c r="G32" s="117"/>
      <c r="H32" s="80" t="str">
        <f t="shared" si="2"/>
        <v xml:space="preserve">0 </v>
      </c>
      <c r="I32" s="80" t="str">
        <f t="shared" si="3"/>
        <v/>
      </c>
      <c r="J32" s="71" t="str">
        <f t="shared" si="22"/>
        <v xml:space="preserve"> </v>
      </c>
      <c r="K32" s="72" t="str">
        <f t="shared" si="4"/>
        <v/>
      </c>
      <c r="L32" s="72" t="str">
        <f t="shared" si="5"/>
        <v/>
      </c>
      <c r="M32" s="120"/>
      <c r="N32" s="121"/>
      <c r="O32" s="73" t="str">
        <f t="shared" si="6"/>
        <v xml:space="preserve">0 </v>
      </c>
      <c r="P32" s="216" t="str">
        <f t="shared" si="7"/>
        <v/>
      </c>
      <c r="Q32" s="84" t="str">
        <f t="shared" si="23"/>
        <v xml:space="preserve"> </v>
      </c>
      <c r="R32" s="85" t="str">
        <f t="shared" si="8"/>
        <v/>
      </c>
      <c r="S32" s="85" t="str">
        <f t="shared" si="9"/>
        <v/>
      </c>
      <c r="T32" s="127"/>
      <c r="U32" s="127"/>
      <c r="V32" s="201" t="str">
        <f t="shared" si="24"/>
        <v xml:space="preserve">0 </v>
      </c>
      <c r="W32" s="86" t="str">
        <f t="shared" si="10"/>
        <v/>
      </c>
      <c r="X32" s="91" t="str">
        <f t="shared" si="37"/>
        <v xml:space="preserve"> </v>
      </c>
      <c r="Y32" s="92" t="str">
        <f t="shared" si="38"/>
        <v/>
      </c>
      <c r="Z32" s="92" t="str">
        <f t="shared" si="13"/>
        <v/>
      </c>
      <c r="AA32" s="95"/>
      <c r="AB32" s="96"/>
      <c r="AC32" s="93" t="str">
        <f t="shared" si="25"/>
        <v>0</v>
      </c>
      <c r="AD32" s="218" t="str">
        <f t="shared" si="14"/>
        <v/>
      </c>
      <c r="AE32" s="205" t="str">
        <f t="shared" si="39"/>
        <v xml:space="preserve"> </v>
      </c>
      <c r="AF32" s="206" t="str">
        <f t="shared" si="40"/>
        <v/>
      </c>
      <c r="AG32" s="206" t="str">
        <f t="shared" si="26"/>
        <v/>
      </c>
      <c r="AH32" s="130"/>
      <c r="AI32" s="131"/>
      <c r="AJ32" s="220" t="str">
        <f t="shared" si="17"/>
        <v>0</v>
      </c>
      <c r="AK32" s="221" t="str">
        <f t="shared" si="27"/>
        <v/>
      </c>
      <c r="AL32" s="209" t="str">
        <f t="shared" si="41"/>
        <v xml:space="preserve"> </v>
      </c>
      <c r="AM32" s="210" t="str">
        <f t="shared" si="29"/>
        <v/>
      </c>
      <c r="AN32" s="210" t="str">
        <f t="shared" si="30"/>
        <v/>
      </c>
      <c r="AO32" s="134"/>
      <c r="AP32" s="134"/>
      <c r="AQ32" s="222" t="str">
        <f t="shared" si="18"/>
        <v>0</v>
      </c>
      <c r="AR32" s="213" t="str">
        <f t="shared" si="31"/>
        <v/>
      </c>
      <c r="AS32" s="214">
        <f t="shared" si="19"/>
        <v>0</v>
      </c>
      <c r="AT32" s="215">
        <f t="shared" si="20"/>
        <v>0</v>
      </c>
      <c r="BT32" s="32"/>
      <c r="BU32" s="32"/>
      <c r="BV32" s="32"/>
      <c r="BW32" s="32"/>
      <c r="BX32" s="32"/>
    </row>
    <row r="33" spans="1:76" ht="22.5" x14ac:dyDescent="0.45">
      <c r="A33" s="116"/>
      <c r="B33" s="159"/>
      <c r="C33" s="78" t="str">
        <f t="shared" si="21"/>
        <v xml:space="preserve"> </v>
      </c>
      <c r="D33" s="79" t="str">
        <f t="shared" si="0"/>
        <v/>
      </c>
      <c r="E33" s="199" t="str">
        <f t="shared" si="1"/>
        <v/>
      </c>
      <c r="F33" s="117"/>
      <c r="G33" s="117"/>
      <c r="H33" s="80" t="str">
        <f t="shared" si="2"/>
        <v xml:space="preserve">0 </v>
      </c>
      <c r="I33" s="80" t="str">
        <f t="shared" si="3"/>
        <v/>
      </c>
      <c r="J33" s="71" t="str">
        <f t="shared" si="22"/>
        <v xml:space="preserve"> </v>
      </c>
      <c r="K33" s="72" t="str">
        <f t="shared" si="4"/>
        <v/>
      </c>
      <c r="L33" s="72" t="str">
        <f t="shared" si="5"/>
        <v/>
      </c>
      <c r="M33" s="120"/>
      <c r="N33" s="121"/>
      <c r="O33" s="73" t="str">
        <f t="shared" si="6"/>
        <v xml:space="preserve">0 </v>
      </c>
      <c r="P33" s="216" t="str">
        <f t="shared" si="7"/>
        <v/>
      </c>
      <c r="Q33" s="84" t="str">
        <f t="shared" si="23"/>
        <v xml:space="preserve"> </v>
      </c>
      <c r="R33" s="85" t="str">
        <f t="shared" si="8"/>
        <v/>
      </c>
      <c r="S33" s="85" t="str">
        <f t="shared" si="9"/>
        <v/>
      </c>
      <c r="T33" s="127"/>
      <c r="U33" s="127"/>
      <c r="V33" s="201" t="str">
        <f t="shared" si="24"/>
        <v xml:space="preserve">0 </v>
      </c>
      <c r="W33" s="86" t="str">
        <f t="shared" si="10"/>
        <v/>
      </c>
      <c r="X33" s="91" t="str">
        <f t="shared" si="37"/>
        <v xml:space="preserve"> </v>
      </c>
      <c r="Y33" s="92" t="str">
        <f t="shared" si="38"/>
        <v/>
      </c>
      <c r="Z33" s="92" t="str">
        <f t="shared" si="13"/>
        <v/>
      </c>
      <c r="AA33" s="95"/>
      <c r="AB33" s="96"/>
      <c r="AC33" s="93" t="str">
        <f t="shared" si="25"/>
        <v>0</v>
      </c>
      <c r="AD33" s="218" t="str">
        <f t="shared" si="14"/>
        <v/>
      </c>
      <c r="AE33" s="205" t="str">
        <f t="shared" si="39"/>
        <v xml:space="preserve"> </v>
      </c>
      <c r="AF33" s="206" t="str">
        <f t="shared" si="40"/>
        <v/>
      </c>
      <c r="AG33" s="206" t="str">
        <f t="shared" si="26"/>
        <v/>
      </c>
      <c r="AH33" s="130"/>
      <c r="AI33" s="131"/>
      <c r="AJ33" s="220" t="str">
        <f t="shared" si="17"/>
        <v>0</v>
      </c>
      <c r="AK33" s="221" t="str">
        <f t="shared" si="27"/>
        <v/>
      </c>
      <c r="AL33" s="209" t="str">
        <f t="shared" si="41"/>
        <v xml:space="preserve"> </v>
      </c>
      <c r="AM33" s="210" t="str">
        <f t="shared" si="29"/>
        <v/>
      </c>
      <c r="AN33" s="210" t="str">
        <f t="shared" si="30"/>
        <v/>
      </c>
      <c r="AO33" s="134"/>
      <c r="AP33" s="163"/>
      <c r="AQ33" s="222" t="str">
        <f t="shared" si="18"/>
        <v>0</v>
      </c>
      <c r="AR33" s="213" t="str">
        <f t="shared" si="31"/>
        <v/>
      </c>
      <c r="AS33" s="214">
        <f t="shared" si="19"/>
        <v>0</v>
      </c>
      <c r="AT33" s="215">
        <f t="shared" si="20"/>
        <v>0</v>
      </c>
      <c r="BT33" s="32"/>
      <c r="BU33" s="32"/>
      <c r="BV33" s="32"/>
      <c r="BW33" s="32"/>
      <c r="BX33" s="32"/>
    </row>
    <row r="34" spans="1:76" ht="22.5" x14ac:dyDescent="0.45">
      <c r="A34" s="116"/>
      <c r="B34" s="159"/>
      <c r="C34" s="78" t="str">
        <f t="shared" si="21"/>
        <v xml:space="preserve"> </v>
      </c>
      <c r="D34" s="79" t="str">
        <f t="shared" si="0"/>
        <v/>
      </c>
      <c r="E34" s="199" t="str">
        <f t="shared" si="1"/>
        <v/>
      </c>
      <c r="F34" s="117"/>
      <c r="G34" s="117"/>
      <c r="H34" s="80" t="str">
        <f t="shared" si="2"/>
        <v xml:space="preserve">0 </v>
      </c>
      <c r="I34" s="80" t="str">
        <f t="shared" si="3"/>
        <v/>
      </c>
      <c r="J34" s="71" t="str">
        <f t="shared" si="22"/>
        <v xml:space="preserve"> </v>
      </c>
      <c r="K34" s="72" t="str">
        <f t="shared" si="4"/>
        <v/>
      </c>
      <c r="L34" s="72" t="str">
        <f t="shared" si="5"/>
        <v/>
      </c>
      <c r="M34" s="120"/>
      <c r="N34" s="121"/>
      <c r="O34" s="73" t="str">
        <f t="shared" si="6"/>
        <v xml:space="preserve">0 </v>
      </c>
      <c r="P34" s="216" t="str">
        <f t="shared" si="7"/>
        <v/>
      </c>
      <c r="Q34" s="84" t="str">
        <f t="shared" si="23"/>
        <v xml:space="preserve"> </v>
      </c>
      <c r="R34" s="85" t="str">
        <f t="shared" si="8"/>
        <v/>
      </c>
      <c r="S34" s="85" t="str">
        <f t="shared" si="9"/>
        <v/>
      </c>
      <c r="T34" s="127"/>
      <c r="U34" s="127"/>
      <c r="V34" s="201" t="str">
        <f t="shared" si="24"/>
        <v xml:space="preserve">0 </v>
      </c>
      <c r="W34" s="86" t="str">
        <f t="shared" si="10"/>
        <v/>
      </c>
      <c r="X34" s="91" t="str">
        <f t="shared" si="37"/>
        <v xml:space="preserve"> </v>
      </c>
      <c r="Y34" s="92" t="str">
        <f t="shared" si="38"/>
        <v/>
      </c>
      <c r="Z34" s="92" t="str">
        <f t="shared" si="13"/>
        <v/>
      </c>
      <c r="AA34" s="94"/>
      <c r="AB34" s="96"/>
      <c r="AC34" s="93" t="str">
        <f t="shared" si="25"/>
        <v>0</v>
      </c>
      <c r="AD34" s="218" t="str">
        <f t="shared" si="14"/>
        <v/>
      </c>
      <c r="AE34" s="205" t="str">
        <f t="shared" si="39"/>
        <v xml:space="preserve"> </v>
      </c>
      <c r="AF34" s="206" t="str">
        <f t="shared" si="40"/>
        <v/>
      </c>
      <c r="AG34" s="206" t="str">
        <f t="shared" si="26"/>
        <v/>
      </c>
      <c r="AH34" s="130"/>
      <c r="AI34" s="131"/>
      <c r="AJ34" s="220" t="str">
        <f t="shared" si="17"/>
        <v>0</v>
      </c>
      <c r="AK34" s="221" t="str">
        <f t="shared" si="27"/>
        <v/>
      </c>
      <c r="AL34" s="209" t="str">
        <f t="shared" si="41"/>
        <v xml:space="preserve"> </v>
      </c>
      <c r="AM34" s="210" t="str">
        <f t="shared" si="29"/>
        <v/>
      </c>
      <c r="AN34" s="210" t="str">
        <f t="shared" si="30"/>
        <v/>
      </c>
      <c r="AO34" s="134"/>
      <c r="AP34" s="134"/>
      <c r="AQ34" s="222" t="str">
        <f t="shared" si="18"/>
        <v>0</v>
      </c>
      <c r="AR34" s="213" t="str">
        <f t="shared" si="31"/>
        <v/>
      </c>
      <c r="AS34" s="214">
        <f t="shared" si="19"/>
        <v>0</v>
      </c>
      <c r="AT34" s="215">
        <f t="shared" si="20"/>
        <v>0</v>
      </c>
      <c r="BT34" s="32"/>
      <c r="BU34" s="32"/>
      <c r="BV34" s="32"/>
      <c r="BW34" s="32"/>
      <c r="BX34" s="32"/>
    </row>
    <row r="35" spans="1:76" ht="22.5" x14ac:dyDescent="0.45">
      <c r="A35" s="116"/>
      <c r="B35" s="159"/>
      <c r="C35" s="78" t="str">
        <f t="shared" si="21"/>
        <v xml:space="preserve"> </v>
      </c>
      <c r="D35" s="79" t="str">
        <f t="shared" si="0"/>
        <v/>
      </c>
      <c r="E35" s="199" t="str">
        <f t="shared" si="1"/>
        <v/>
      </c>
      <c r="F35" s="117"/>
      <c r="G35" s="117"/>
      <c r="H35" s="80" t="str">
        <f t="shared" si="2"/>
        <v xml:space="preserve">0 </v>
      </c>
      <c r="I35" s="80" t="str">
        <f t="shared" si="3"/>
        <v/>
      </c>
      <c r="J35" s="71" t="str">
        <f t="shared" si="22"/>
        <v xml:space="preserve"> </v>
      </c>
      <c r="K35" s="72" t="str">
        <f t="shared" si="4"/>
        <v/>
      </c>
      <c r="L35" s="72" t="str">
        <f t="shared" si="5"/>
        <v/>
      </c>
      <c r="M35" s="120"/>
      <c r="N35" s="121"/>
      <c r="O35" s="73" t="str">
        <f t="shared" si="6"/>
        <v xml:space="preserve">0 </v>
      </c>
      <c r="P35" s="216" t="str">
        <f t="shared" si="7"/>
        <v/>
      </c>
      <c r="Q35" s="84" t="str">
        <f t="shared" si="23"/>
        <v xml:space="preserve"> </v>
      </c>
      <c r="R35" s="85" t="str">
        <f t="shared" si="8"/>
        <v/>
      </c>
      <c r="S35" s="85" t="str">
        <f t="shared" si="9"/>
        <v/>
      </c>
      <c r="T35" s="127"/>
      <c r="U35" s="127"/>
      <c r="V35" s="201" t="str">
        <f t="shared" si="24"/>
        <v xml:space="preserve">0 </v>
      </c>
      <c r="W35" s="86" t="str">
        <f t="shared" si="10"/>
        <v/>
      </c>
      <c r="X35" s="91" t="str">
        <f t="shared" si="37"/>
        <v xml:space="preserve"> </v>
      </c>
      <c r="Y35" s="92" t="str">
        <f t="shared" si="38"/>
        <v/>
      </c>
      <c r="Z35" s="92" t="str">
        <f t="shared" si="13"/>
        <v/>
      </c>
      <c r="AA35" s="95"/>
      <c r="AB35" s="96"/>
      <c r="AC35" s="93" t="str">
        <f t="shared" si="25"/>
        <v>0</v>
      </c>
      <c r="AD35" s="218" t="str">
        <f t="shared" si="14"/>
        <v/>
      </c>
      <c r="AE35" s="205" t="str">
        <f t="shared" si="39"/>
        <v xml:space="preserve"> </v>
      </c>
      <c r="AF35" s="206" t="str">
        <f t="shared" si="40"/>
        <v/>
      </c>
      <c r="AG35" s="206" t="str">
        <f t="shared" si="26"/>
        <v/>
      </c>
      <c r="AH35" s="130"/>
      <c r="AI35" s="131"/>
      <c r="AJ35" s="220" t="str">
        <f t="shared" si="17"/>
        <v>0</v>
      </c>
      <c r="AK35" s="221" t="str">
        <f t="shared" si="27"/>
        <v/>
      </c>
      <c r="AL35" s="209" t="str">
        <f t="shared" si="41"/>
        <v xml:space="preserve"> </v>
      </c>
      <c r="AM35" s="210" t="str">
        <f t="shared" si="29"/>
        <v/>
      </c>
      <c r="AN35" s="210" t="str">
        <f t="shared" si="30"/>
        <v/>
      </c>
      <c r="AO35" s="134"/>
      <c r="AP35" s="134"/>
      <c r="AQ35" s="222" t="str">
        <f t="shared" si="18"/>
        <v>0</v>
      </c>
      <c r="AR35" s="213" t="str">
        <f t="shared" si="31"/>
        <v/>
      </c>
      <c r="AS35" s="214">
        <f t="shared" si="19"/>
        <v>0</v>
      </c>
      <c r="AT35" s="215">
        <f t="shared" si="20"/>
        <v>0</v>
      </c>
      <c r="BT35" s="32"/>
      <c r="BU35" s="32"/>
      <c r="BV35" s="32"/>
      <c r="BW35" s="32"/>
      <c r="BX35" s="32"/>
    </row>
    <row r="36" spans="1:76" ht="22.5" x14ac:dyDescent="0.45">
      <c r="A36" s="116"/>
      <c r="B36" s="159"/>
      <c r="C36" s="78" t="str">
        <f t="shared" si="21"/>
        <v xml:space="preserve"> </v>
      </c>
      <c r="D36" s="79" t="str">
        <f t="shared" si="0"/>
        <v/>
      </c>
      <c r="E36" s="199" t="str">
        <f t="shared" si="1"/>
        <v/>
      </c>
      <c r="F36" s="117"/>
      <c r="G36" s="117"/>
      <c r="H36" s="80" t="str">
        <f t="shared" si="2"/>
        <v xml:space="preserve">0 </v>
      </c>
      <c r="I36" s="80" t="str">
        <f t="shared" si="3"/>
        <v/>
      </c>
      <c r="J36" s="71" t="str">
        <f t="shared" si="22"/>
        <v xml:space="preserve"> </v>
      </c>
      <c r="K36" s="72" t="str">
        <f t="shared" si="4"/>
        <v/>
      </c>
      <c r="L36" s="72" t="str">
        <f t="shared" si="5"/>
        <v/>
      </c>
      <c r="M36" s="120"/>
      <c r="N36" s="121"/>
      <c r="O36" s="73" t="str">
        <f t="shared" si="6"/>
        <v xml:space="preserve">0 </v>
      </c>
      <c r="P36" s="216" t="str">
        <f t="shared" si="7"/>
        <v/>
      </c>
      <c r="Q36" s="84" t="str">
        <f t="shared" si="23"/>
        <v xml:space="preserve"> </v>
      </c>
      <c r="R36" s="85" t="str">
        <f t="shared" si="8"/>
        <v/>
      </c>
      <c r="S36" s="85" t="str">
        <f t="shared" si="9"/>
        <v/>
      </c>
      <c r="T36" s="127"/>
      <c r="U36" s="127"/>
      <c r="V36" s="201" t="str">
        <f t="shared" si="24"/>
        <v xml:space="preserve">0 </v>
      </c>
      <c r="W36" s="86" t="str">
        <f t="shared" si="10"/>
        <v/>
      </c>
      <c r="X36" s="91" t="str">
        <f t="shared" si="37"/>
        <v xml:space="preserve"> </v>
      </c>
      <c r="Y36" s="92" t="str">
        <f t="shared" si="38"/>
        <v/>
      </c>
      <c r="Z36" s="92" t="str">
        <f t="shared" si="13"/>
        <v/>
      </c>
      <c r="AA36" s="95"/>
      <c r="AB36" s="96"/>
      <c r="AC36" s="93" t="str">
        <f t="shared" si="25"/>
        <v>0</v>
      </c>
      <c r="AD36" s="218" t="str">
        <f t="shared" si="14"/>
        <v/>
      </c>
      <c r="AE36" s="205" t="str">
        <f t="shared" si="39"/>
        <v xml:space="preserve"> </v>
      </c>
      <c r="AF36" s="206" t="str">
        <f t="shared" si="40"/>
        <v/>
      </c>
      <c r="AG36" s="206" t="str">
        <f t="shared" si="26"/>
        <v/>
      </c>
      <c r="AH36" s="130"/>
      <c r="AI36" s="131"/>
      <c r="AJ36" s="220" t="str">
        <f t="shared" si="17"/>
        <v>0</v>
      </c>
      <c r="AK36" s="221" t="str">
        <f t="shared" si="27"/>
        <v/>
      </c>
      <c r="AL36" s="209" t="str">
        <f t="shared" si="41"/>
        <v xml:space="preserve"> </v>
      </c>
      <c r="AM36" s="210" t="str">
        <f t="shared" si="29"/>
        <v/>
      </c>
      <c r="AN36" s="210" t="str">
        <f t="shared" si="30"/>
        <v/>
      </c>
      <c r="AO36" s="134"/>
      <c r="AP36" s="134"/>
      <c r="AQ36" s="222" t="str">
        <f t="shared" si="18"/>
        <v>0</v>
      </c>
      <c r="AR36" s="213" t="str">
        <f t="shared" si="31"/>
        <v/>
      </c>
      <c r="AS36" s="214">
        <f t="shared" si="19"/>
        <v>0</v>
      </c>
      <c r="AT36" s="215">
        <f t="shared" si="20"/>
        <v>0</v>
      </c>
      <c r="BT36" s="32"/>
      <c r="BU36" s="32"/>
      <c r="BV36" s="32"/>
      <c r="BW36" s="32"/>
      <c r="BX36" s="32"/>
    </row>
    <row r="37" spans="1:76" ht="23.25" thickBot="1" x14ac:dyDescent="0.5">
      <c r="A37" s="116"/>
      <c r="B37" s="159"/>
      <c r="C37" s="78" t="str">
        <f t="shared" si="21"/>
        <v xml:space="preserve"> </v>
      </c>
      <c r="D37" s="79" t="str">
        <f t="shared" si="0"/>
        <v/>
      </c>
      <c r="E37" s="199" t="str">
        <f t="shared" si="1"/>
        <v/>
      </c>
      <c r="F37" s="117"/>
      <c r="G37" s="117"/>
      <c r="H37" s="80" t="str">
        <f t="shared" si="2"/>
        <v xml:space="preserve">0 </v>
      </c>
      <c r="I37" s="80" t="str">
        <f t="shared" si="3"/>
        <v/>
      </c>
      <c r="J37" s="71" t="str">
        <f t="shared" si="22"/>
        <v xml:space="preserve"> </v>
      </c>
      <c r="K37" s="72" t="str">
        <f t="shared" si="4"/>
        <v/>
      </c>
      <c r="L37" s="72" t="str">
        <f t="shared" si="5"/>
        <v/>
      </c>
      <c r="M37" s="120"/>
      <c r="N37" s="121"/>
      <c r="O37" s="73" t="str">
        <f t="shared" si="6"/>
        <v xml:space="preserve">0 </v>
      </c>
      <c r="P37" s="216" t="str">
        <f t="shared" si="7"/>
        <v/>
      </c>
      <c r="Q37" s="84" t="str">
        <f t="shared" si="23"/>
        <v xml:space="preserve"> </v>
      </c>
      <c r="R37" s="85" t="str">
        <f t="shared" si="8"/>
        <v/>
      </c>
      <c r="S37" s="85" t="str">
        <f t="shared" si="9"/>
        <v/>
      </c>
      <c r="T37" s="127"/>
      <c r="U37" s="127"/>
      <c r="V37" s="201" t="str">
        <f t="shared" si="24"/>
        <v xml:space="preserve">0 </v>
      </c>
      <c r="W37" s="86" t="str">
        <f t="shared" si="10"/>
        <v/>
      </c>
      <c r="X37" s="91" t="str">
        <f t="shared" si="37"/>
        <v xml:space="preserve"> </v>
      </c>
      <c r="Y37" s="92" t="str">
        <f t="shared" si="38"/>
        <v/>
      </c>
      <c r="Z37" s="92" t="str">
        <f t="shared" si="13"/>
        <v/>
      </c>
      <c r="AA37" s="95"/>
      <c r="AB37" s="96"/>
      <c r="AC37" s="93" t="str">
        <f t="shared" si="25"/>
        <v>0</v>
      </c>
      <c r="AD37" s="218" t="str">
        <f t="shared" si="14"/>
        <v/>
      </c>
      <c r="AE37" s="205" t="str">
        <f t="shared" si="39"/>
        <v xml:space="preserve"> </v>
      </c>
      <c r="AF37" s="206" t="str">
        <f t="shared" si="40"/>
        <v/>
      </c>
      <c r="AG37" s="206" t="str">
        <f t="shared" si="26"/>
        <v/>
      </c>
      <c r="AH37" s="130"/>
      <c r="AI37" s="131"/>
      <c r="AJ37" s="220" t="str">
        <f t="shared" si="17"/>
        <v>0</v>
      </c>
      <c r="AK37" s="221" t="str">
        <f t="shared" si="27"/>
        <v/>
      </c>
      <c r="AL37" s="209" t="str">
        <f t="shared" si="41"/>
        <v xml:space="preserve"> </v>
      </c>
      <c r="AM37" s="210" t="str">
        <f t="shared" si="29"/>
        <v/>
      </c>
      <c r="AN37" s="210" t="str">
        <f t="shared" si="30"/>
        <v/>
      </c>
      <c r="AO37" s="134"/>
      <c r="AP37" s="134"/>
      <c r="AQ37" s="222" t="str">
        <f t="shared" si="18"/>
        <v>0</v>
      </c>
      <c r="AR37" s="213" t="str">
        <f t="shared" si="31"/>
        <v/>
      </c>
      <c r="AS37" s="214">
        <f t="shared" si="19"/>
        <v>0</v>
      </c>
      <c r="AT37" s="215">
        <f t="shared" si="20"/>
        <v>0</v>
      </c>
      <c r="BT37" s="32"/>
      <c r="BU37" s="32"/>
      <c r="BV37" s="32"/>
      <c r="BW37" s="32"/>
      <c r="BX37" s="32"/>
    </row>
    <row r="38" spans="1:76" ht="23.25" thickBot="1" x14ac:dyDescent="0.5">
      <c r="A38" s="116"/>
      <c r="B38" s="159"/>
      <c r="C38" s="78" t="str">
        <f t="shared" si="21"/>
        <v xml:space="preserve"> </v>
      </c>
      <c r="D38" s="79" t="str">
        <f t="shared" si="0"/>
        <v/>
      </c>
      <c r="E38" s="199" t="str">
        <f t="shared" si="1"/>
        <v/>
      </c>
      <c r="F38" s="117"/>
      <c r="G38" s="117"/>
      <c r="H38" s="80" t="str">
        <f t="shared" si="2"/>
        <v xml:space="preserve">0 </v>
      </c>
      <c r="I38" s="80" t="str">
        <f t="shared" si="3"/>
        <v/>
      </c>
      <c r="J38" s="71" t="str">
        <f t="shared" si="22"/>
        <v xml:space="preserve"> </v>
      </c>
      <c r="K38" s="72" t="str">
        <f t="shared" si="4"/>
        <v/>
      </c>
      <c r="L38" s="72" t="str">
        <f t="shared" si="5"/>
        <v/>
      </c>
      <c r="M38" s="120"/>
      <c r="N38" s="121"/>
      <c r="O38" s="73" t="str">
        <f t="shared" si="6"/>
        <v xml:space="preserve">0 </v>
      </c>
      <c r="P38" s="216" t="str">
        <f t="shared" si="7"/>
        <v/>
      </c>
      <c r="Q38" s="84" t="str">
        <f t="shared" si="23"/>
        <v xml:space="preserve"> </v>
      </c>
      <c r="R38" s="85" t="str">
        <f t="shared" si="8"/>
        <v/>
      </c>
      <c r="S38" s="85" t="str">
        <f t="shared" si="9"/>
        <v/>
      </c>
      <c r="T38" s="127"/>
      <c r="U38" s="127"/>
      <c r="V38" s="201" t="str">
        <f t="shared" si="24"/>
        <v xml:space="preserve">0 </v>
      </c>
      <c r="W38" s="86" t="str">
        <f t="shared" si="10"/>
        <v/>
      </c>
      <c r="X38" s="91" t="str">
        <f t="shared" si="37"/>
        <v xml:space="preserve"> </v>
      </c>
      <c r="Y38" s="92" t="str">
        <f t="shared" si="38"/>
        <v/>
      </c>
      <c r="Z38" s="92" t="str">
        <f t="shared" si="13"/>
        <v/>
      </c>
      <c r="AA38" s="95"/>
      <c r="AB38" s="96"/>
      <c r="AC38" s="93" t="str">
        <f t="shared" si="25"/>
        <v>0</v>
      </c>
      <c r="AD38" s="218" t="str">
        <f t="shared" si="14"/>
        <v/>
      </c>
      <c r="AE38" s="205" t="str">
        <f t="shared" si="39"/>
        <v xml:space="preserve"> </v>
      </c>
      <c r="AF38" s="206" t="str">
        <f t="shared" si="40"/>
        <v/>
      </c>
      <c r="AG38" s="206" t="str">
        <f t="shared" si="26"/>
        <v/>
      </c>
      <c r="AH38" s="130"/>
      <c r="AI38" s="131"/>
      <c r="AJ38" s="220" t="str">
        <f t="shared" si="17"/>
        <v>0</v>
      </c>
      <c r="AK38" s="221" t="str">
        <f t="shared" si="27"/>
        <v/>
      </c>
      <c r="AL38" s="209" t="str">
        <f t="shared" si="41"/>
        <v xml:space="preserve"> </v>
      </c>
      <c r="AM38" s="210" t="str">
        <f t="shared" si="29"/>
        <v/>
      </c>
      <c r="AN38" s="210" t="str">
        <f t="shared" si="30"/>
        <v/>
      </c>
      <c r="AO38" s="134"/>
      <c r="AP38" s="134"/>
      <c r="AQ38" s="222" t="str">
        <f t="shared" si="18"/>
        <v>0</v>
      </c>
      <c r="AR38" s="213" t="str">
        <f t="shared" si="31"/>
        <v/>
      </c>
      <c r="AS38" s="214">
        <f t="shared" si="19"/>
        <v>0</v>
      </c>
      <c r="AT38" s="215">
        <f t="shared" si="20"/>
        <v>0</v>
      </c>
      <c r="AV38" s="629">
        <v>1</v>
      </c>
      <c r="AW38" s="630"/>
      <c r="AX38" s="631"/>
      <c r="AZ38" s="249"/>
      <c r="BA38" s="250">
        <v>3</v>
      </c>
      <c r="BB38" s="251"/>
      <c r="BD38" s="632">
        <v>3</v>
      </c>
      <c r="BE38" s="633"/>
      <c r="BF38" s="634"/>
      <c r="BH38" s="635">
        <v>4</v>
      </c>
      <c r="BI38" s="636"/>
      <c r="BJ38" s="637"/>
      <c r="BL38" s="647">
        <v>5</v>
      </c>
      <c r="BM38" s="648"/>
      <c r="BN38" s="649"/>
      <c r="BP38" s="618">
        <v>6</v>
      </c>
      <c r="BQ38" s="619"/>
      <c r="BR38" s="620"/>
      <c r="BT38" s="32"/>
      <c r="BU38" s="32"/>
      <c r="BV38" s="32"/>
      <c r="BW38" s="32"/>
      <c r="BX38" s="32"/>
    </row>
    <row r="39" spans="1:76" ht="23.25" thickBot="1" x14ac:dyDescent="0.5">
      <c r="A39" s="116"/>
      <c r="B39" s="159"/>
      <c r="C39" s="78" t="str">
        <f t="shared" si="21"/>
        <v xml:space="preserve"> </v>
      </c>
      <c r="D39" s="79" t="str">
        <f t="shared" si="0"/>
        <v/>
      </c>
      <c r="E39" s="199" t="str">
        <f t="shared" si="1"/>
        <v/>
      </c>
      <c r="F39" s="117"/>
      <c r="G39" s="117"/>
      <c r="H39" s="80" t="str">
        <f t="shared" si="2"/>
        <v xml:space="preserve">0 </v>
      </c>
      <c r="I39" s="80" t="str">
        <f t="shared" si="3"/>
        <v/>
      </c>
      <c r="J39" s="71" t="str">
        <f t="shared" si="22"/>
        <v xml:space="preserve"> </v>
      </c>
      <c r="K39" s="72" t="str">
        <f t="shared" si="4"/>
        <v/>
      </c>
      <c r="L39" s="72" t="str">
        <f t="shared" si="5"/>
        <v/>
      </c>
      <c r="M39" s="120"/>
      <c r="N39" s="121"/>
      <c r="O39" s="73" t="str">
        <f t="shared" si="6"/>
        <v xml:space="preserve">0 </v>
      </c>
      <c r="P39" s="216" t="str">
        <f t="shared" si="7"/>
        <v/>
      </c>
      <c r="Q39" s="84" t="str">
        <f t="shared" si="23"/>
        <v xml:space="preserve"> </v>
      </c>
      <c r="R39" s="85" t="str">
        <f t="shared" si="8"/>
        <v/>
      </c>
      <c r="S39" s="85" t="str">
        <f t="shared" si="9"/>
        <v/>
      </c>
      <c r="T39" s="127"/>
      <c r="U39" s="127"/>
      <c r="V39" s="201" t="str">
        <f t="shared" si="24"/>
        <v xml:space="preserve">0 </v>
      </c>
      <c r="W39" s="86" t="str">
        <f t="shared" si="10"/>
        <v/>
      </c>
      <c r="X39" s="91" t="str">
        <f t="shared" si="37"/>
        <v xml:space="preserve"> </v>
      </c>
      <c r="Y39" s="92" t="str">
        <f t="shared" si="38"/>
        <v/>
      </c>
      <c r="Z39" s="92" t="str">
        <f t="shared" si="13"/>
        <v/>
      </c>
      <c r="AA39" s="95"/>
      <c r="AB39" s="96"/>
      <c r="AC39" s="93" t="str">
        <f t="shared" si="25"/>
        <v>0</v>
      </c>
      <c r="AD39" s="218" t="str">
        <f t="shared" si="14"/>
        <v/>
      </c>
      <c r="AE39" s="205" t="str">
        <f t="shared" si="39"/>
        <v xml:space="preserve"> </v>
      </c>
      <c r="AF39" s="206" t="str">
        <f t="shared" si="40"/>
        <v/>
      </c>
      <c r="AG39" s="206" t="str">
        <f t="shared" si="26"/>
        <v/>
      </c>
      <c r="AH39" s="130"/>
      <c r="AI39" s="131"/>
      <c r="AJ39" s="220" t="str">
        <f t="shared" si="17"/>
        <v>0</v>
      </c>
      <c r="AK39" s="221" t="str">
        <f t="shared" si="27"/>
        <v/>
      </c>
      <c r="AL39" s="209" t="str">
        <f t="shared" si="41"/>
        <v xml:space="preserve"> </v>
      </c>
      <c r="AM39" s="210" t="str">
        <f t="shared" si="29"/>
        <v/>
      </c>
      <c r="AN39" s="210" t="str">
        <f t="shared" si="30"/>
        <v/>
      </c>
      <c r="AO39" s="134"/>
      <c r="AP39" s="134"/>
      <c r="AQ39" s="222" t="str">
        <f t="shared" si="18"/>
        <v>0</v>
      </c>
      <c r="AR39" s="213" t="str">
        <f t="shared" si="31"/>
        <v/>
      </c>
      <c r="AS39" s="214">
        <f t="shared" si="19"/>
        <v>0</v>
      </c>
      <c r="AT39" s="215">
        <f t="shared" si="20"/>
        <v>0</v>
      </c>
      <c r="AV39" s="638" t="s">
        <v>41</v>
      </c>
      <c r="AW39" s="639"/>
      <c r="AX39" s="640"/>
      <c r="AZ39" s="252" t="s">
        <v>41</v>
      </c>
      <c r="BA39" s="253"/>
      <c r="BB39" s="254"/>
      <c r="BD39" s="621" t="s">
        <v>41</v>
      </c>
      <c r="BE39" s="622"/>
      <c r="BF39" s="623"/>
      <c r="BH39" s="624" t="s">
        <v>41</v>
      </c>
      <c r="BI39" s="625"/>
      <c r="BJ39" s="626"/>
      <c r="BL39" s="255" t="s">
        <v>41</v>
      </c>
      <c r="BM39" s="256"/>
      <c r="BN39" s="257"/>
      <c r="BP39" s="258" t="s">
        <v>41</v>
      </c>
      <c r="BQ39" s="259"/>
      <c r="BR39" s="260"/>
      <c r="BT39" s="32"/>
      <c r="BU39" s="32"/>
      <c r="BV39" s="32"/>
      <c r="BW39" s="32"/>
      <c r="BX39" s="32"/>
    </row>
    <row r="40" spans="1:76" ht="22.5" x14ac:dyDescent="0.45">
      <c r="A40" s="116"/>
      <c r="B40" s="159"/>
      <c r="C40" s="78" t="str">
        <f t="shared" si="21"/>
        <v xml:space="preserve"> </v>
      </c>
      <c r="D40" s="79" t="str">
        <f t="shared" si="0"/>
        <v/>
      </c>
      <c r="E40" s="199" t="str">
        <f t="shared" si="1"/>
        <v/>
      </c>
      <c r="F40" s="117"/>
      <c r="G40" s="117"/>
      <c r="H40" s="80" t="str">
        <f t="shared" si="2"/>
        <v xml:space="preserve">0 </v>
      </c>
      <c r="I40" s="80" t="str">
        <f t="shared" si="3"/>
        <v/>
      </c>
      <c r="J40" s="71" t="str">
        <f t="shared" si="22"/>
        <v xml:space="preserve"> </v>
      </c>
      <c r="K40" s="72" t="str">
        <f t="shared" si="4"/>
        <v/>
      </c>
      <c r="L40" s="72" t="str">
        <f t="shared" si="5"/>
        <v/>
      </c>
      <c r="M40" s="120"/>
      <c r="N40" s="121"/>
      <c r="O40" s="73" t="str">
        <f t="shared" si="6"/>
        <v xml:space="preserve">0 </v>
      </c>
      <c r="P40" s="216" t="str">
        <f t="shared" si="7"/>
        <v/>
      </c>
      <c r="Q40" s="84" t="str">
        <f t="shared" si="23"/>
        <v xml:space="preserve"> </v>
      </c>
      <c r="R40" s="85" t="str">
        <f t="shared" si="8"/>
        <v/>
      </c>
      <c r="S40" s="85" t="str">
        <f t="shared" si="9"/>
        <v/>
      </c>
      <c r="T40" s="127"/>
      <c r="U40" s="127"/>
      <c r="V40" s="201" t="str">
        <f t="shared" si="24"/>
        <v xml:space="preserve">0 </v>
      </c>
      <c r="W40" s="86" t="str">
        <f t="shared" si="10"/>
        <v/>
      </c>
      <c r="X40" s="91" t="str">
        <f t="shared" si="37"/>
        <v xml:space="preserve"> </v>
      </c>
      <c r="Y40" s="92" t="str">
        <f t="shared" si="38"/>
        <v/>
      </c>
      <c r="Z40" s="92" t="str">
        <f t="shared" si="13"/>
        <v/>
      </c>
      <c r="AA40" s="95"/>
      <c r="AB40" s="96"/>
      <c r="AC40" s="93" t="str">
        <f t="shared" si="25"/>
        <v>0</v>
      </c>
      <c r="AD40" s="218" t="str">
        <f t="shared" si="14"/>
        <v/>
      </c>
      <c r="AE40" s="205" t="str">
        <f t="shared" si="39"/>
        <v xml:space="preserve"> </v>
      </c>
      <c r="AF40" s="206" t="str">
        <f t="shared" si="40"/>
        <v/>
      </c>
      <c r="AG40" s="206" t="str">
        <f t="shared" si="26"/>
        <v/>
      </c>
      <c r="AH40" s="130"/>
      <c r="AI40" s="131"/>
      <c r="AJ40" s="220" t="str">
        <f t="shared" si="17"/>
        <v>0</v>
      </c>
      <c r="AK40" s="221" t="str">
        <f t="shared" si="27"/>
        <v/>
      </c>
      <c r="AL40" s="209" t="str">
        <f t="shared" si="41"/>
        <v xml:space="preserve"> </v>
      </c>
      <c r="AM40" s="210" t="str">
        <f t="shared" si="29"/>
        <v/>
      </c>
      <c r="AN40" s="210" t="str">
        <f t="shared" si="30"/>
        <v/>
      </c>
      <c r="AO40" s="134"/>
      <c r="AP40" s="134"/>
      <c r="AQ40" s="222" t="str">
        <f t="shared" si="18"/>
        <v>0</v>
      </c>
      <c r="AR40" s="213" t="str">
        <f t="shared" si="31"/>
        <v/>
      </c>
      <c r="AS40" s="214">
        <f t="shared" si="19"/>
        <v>0</v>
      </c>
      <c r="AT40" s="215">
        <f t="shared" si="20"/>
        <v>0</v>
      </c>
      <c r="AV40" s="261">
        <v>1</v>
      </c>
      <c r="AW40" s="236">
        <f>COUNTIF(C4:C43,AV21)</f>
        <v>1</v>
      </c>
      <c r="AX40" s="262">
        <f>IF(AW40=1,AW21,IF(AW40=2,((AW21+AW22)/AW40),IF(AW40=3,((AW21+AW22+AW23)/AW40),IF(AW40=4,((AW21+AW22+AW23+AW24)/AW40),IF(AW40=5,((AW21+AW22+AW23+AW24+AW25)/AW40),IF(AW40=6,((AW21+AW22+AW23+AW24+AW25+AW26)/AW40),IF(AW40=7,((AW21+AW22+AW23+AW24+AW25+AW26+AW27)/AW40),IF(AW40=8,((AW21+AW22+AW23+AW24+AW25+AW26+AW27+AW28)/AW40),""))))))))</f>
        <v>9</v>
      </c>
      <c r="AZ40" s="263">
        <v>1</v>
      </c>
      <c r="BA40" s="264">
        <f>COUNTIF(J4:J43,AZ21)</f>
        <v>1</v>
      </c>
      <c r="BB40" s="265">
        <f>IF(BA40=1,BA21,IF(BA40=2,((BA21+BA22)/BA40),IF(BA40=3,((BA21+BA22+BA23)/BA40),IF(BA40=4,((BA21+BA22+BA23+BA24)/BA40),IF(BA40=5,((BA21+BA22+BA23+BA24+BA25)/BA40),IF(BA40=6,((BA21+BA22+BA23+BA24+BA25+BA26)/BA40),IF(BA40=7,((BA21+BA22+BA23+BA24+BA25+BA26+BA27)/BA40),IF(BA40=8,((BA21+BA22+BA23+BA24+BA25+BA26+BA27+BA28)/BA40),""))))))))</f>
        <v>10</v>
      </c>
      <c r="BD40" s="266">
        <v>1</v>
      </c>
      <c r="BE40" s="267">
        <f>COUNTIF(Q4:Q43,BD21)</f>
        <v>1</v>
      </c>
      <c r="BF40" s="268">
        <f>IF(BE40=1,BE21,IF(BE40=2,((BE21+BE22)/BE40),IF(BE40=3,((BE21+BE22+BE23)/BE40),IF(BE40=4,((BE21+BE22+BE23+BE24)/BE40),IF(BE40=5,((BE21+BE22+BE23+BE24+BE25)/BE40),IF(BE40=6,((BE21+BE22+BE23+BE24+BE25+BE26)/BE40),IF(BE40=7,((BE21+BE22+BE23+BE24+BE25+BE26+BE27)/BE40),IF(BE40=8,((BE21+BE22+BE23+BE24+BE25+BE26+BE27+BE28)/BE40),""))))))))</f>
        <v>10</v>
      </c>
      <c r="BH40" s="269">
        <v>1</v>
      </c>
      <c r="BI40" s="242">
        <f>COUNTIF(X4:X43,BH21)</f>
        <v>1</v>
      </c>
      <c r="BJ40" s="270">
        <f>IF(BI40=1,BI21,IF(BI40=2,((BI21+BI22)/BI40),IF(BI40=3,((BI21+BI22+BI23)/BI40),IF(BI40=4,((BI21+BI22+BI23+BI24)/BI40),IF(BI40=5,((BI21+BI22+BI23+BI24+BI25)/BI40),IF(BI40=6,((BI21+BI22+BI23+BI24+BI25+BI26)/BI40),IF(BI40=7,((BI21+BI22+BI23+BI24+BI25+BI26+BI27)/BI40),IF(BI40=8,((BI21+BI22+BI23+BI24+BI25+BI26+BI27+BI28)/BI40),""))))))))</f>
        <v>5</v>
      </c>
      <c r="BL40" s="271">
        <v>1</v>
      </c>
      <c r="BM40" s="233">
        <f>COUNTIF($AE$4:$AE$43,BL21)</f>
        <v>1</v>
      </c>
      <c r="BN40" s="272">
        <f>IF(BM40=1,BM21,IF(BM40=2,((BM21+BM22)/BM40),IF(BM40=3,((BM21+BM22+BM23)/BM40),IF(BM40=4,((BM21+BM22+BM23+BM24)/BM40),IF(BM40=5,((BM21+BM22+BM23+BM24+BM25)/BM40),IF(BM40=6,((BM21+BM22+BM23+BM24+BM25+BM26)/BM40),IF(BM40=7,((BM21+BM22+BM23+BM24+BM25+BM26+BM27)/BM40),IF(BM40=8,((BM21+BM22+BM23+BM24+BM25+BM26+BM27+BM28)/BM40),""))))))))</f>
        <v>7</v>
      </c>
      <c r="BP40" s="273">
        <v>1</v>
      </c>
      <c r="BQ40" s="234">
        <f>COUNTIF($AL$4:$AL$43,BP21)</f>
        <v>0</v>
      </c>
      <c r="BR40" s="274" t="str">
        <f>IF(BQ40=1,BQ21,IF(BQ40=2,((BQ21+BQ22)/BQ40),IF(BQ40=3,((BQ21+BQ22+BQ23)/BQ40),IF(BQ40=4,((BQ21+BQ22+BQ23+BQ24)/BQ40),IF(BQ40=5,((BQ21+BQ22+BQ23+BQ24+BQ25)/BQ40),IF(BQ40=6,((BQ21+BQ22+BQ23+BQ24+BQ25+BQ26)/BQ40),IF(BQ40=7,((BQ21+BQ22+BQ23+BQ24+BQ25+BQ26+BQ27)/BQ40),IF(BQ40=8,((BQ21+BQ22+BQ23+BQ24+BQ25+BQ26+BQ27+BQ28)/BQ40),""))))))))</f>
        <v/>
      </c>
      <c r="BT40" s="32"/>
      <c r="BU40" s="32"/>
      <c r="BV40" s="32"/>
      <c r="BW40" s="32"/>
      <c r="BX40" s="32"/>
    </row>
    <row r="41" spans="1:76" ht="22.5" x14ac:dyDescent="0.45">
      <c r="A41" s="116"/>
      <c r="B41" s="159"/>
      <c r="C41" s="78" t="str">
        <f t="shared" si="21"/>
        <v xml:space="preserve"> </v>
      </c>
      <c r="D41" s="79" t="str">
        <f t="shared" si="0"/>
        <v/>
      </c>
      <c r="E41" s="199" t="str">
        <f t="shared" si="1"/>
        <v/>
      </c>
      <c r="F41" s="117"/>
      <c r="G41" s="117"/>
      <c r="H41" s="80" t="str">
        <f t="shared" si="2"/>
        <v xml:space="preserve">0 </v>
      </c>
      <c r="I41" s="80" t="str">
        <f t="shared" si="3"/>
        <v/>
      </c>
      <c r="J41" s="71" t="str">
        <f t="shared" si="22"/>
        <v xml:space="preserve"> </v>
      </c>
      <c r="K41" s="72" t="str">
        <f t="shared" si="4"/>
        <v/>
      </c>
      <c r="L41" s="72" t="str">
        <f t="shared" si="5"/>
        <v/>
      </c>
      <c r="M41" s="120"/>
      <c r="N41" s="121"/>
      <c r="O41" s="73" t="str">
        <f t="shared" si="6"/>
        <v xml:space="preserve">0 </v>
      </c>
      <c r="P41" s="216" t="str">
        <f t="shared" si="7"/>
        <v/>
      </c>
      <c r="Q41" s="84" t="str">
        <f t="shared" si="23"/>
        <v xml:space="preserve"> </v>
      </c>
      <c r="R41" s="85" t="str">
        <f t="shared" si="8"/>
        <v/>
      </c>
      <c r="S41" s="85" t="str">
        <f t="shared" si="9"/>
        <v/>
      </c>
      <c r="T41" s="127"/>
      <c r="U41" s="127"/>
      <c r="V41" s="201" t="str">
        <f t="shared" si="24"/>
        <v xml:space="preserve">0 </v>
      </c>
      <c r="W41" s="86" t="str">
        <f t="shared" si="10"/>
        <v/>
      </c>
      <c r="X41" s="91" t="str">
        <f t="shared" si="37"/>
        <v xml:space="preserve"> </v>
      </c>
      <c r="Y41" s="92" t="str">
        <f t="shared" si="38"/>
        <v/>
      </c>
      <c r="Z41" s="92" t="str">
        <f t="shared" si="13"/>
        <v/>
      </c>
      <c r="AA41" s="95"/>
      <c r="AB41" s="96"/>
      <c r="AC41" s="93" t="str">
        <f t="shared" si="25"/>
        <v>0</v>
      </c>
      <c r="AD41" s="218" t="str">
        <f t="shared" si="14"/>
        <v/>
      </c>
      <c r="AE41" s="205" t="str">
        <f t="shared" si="39"/>
        <v xml:space="preserve"> </v>
      </c>
      <c r="AF41" s="206" t="str">
        <f t="shared" si="40"/>
        <v/>
      </c>
      <c r="AG41" s="206" t="str">
        <f t="shared" si="26"/>
        <v/>
      </c>
      <c r="AH41" s="130"/>
      <c r="AI41" s="131"/>
      <c r="AJ41" s="220" t="str">
        <f t="shared" si="17"/>
        <v>0</v>
      </c>
      <c r="AK41" s="221" t="str">
        <f t="shared" si="27"/>
        <v/>
      </c>
      <c r="AL41" s="209" t="str">
        <f t="shared" si="41"/>
        <v xml:space="preserve"> </v>
      </c>
      <c r="AM41" s="210" t="str">
        <f t="shared" si="29"/>
        <v/>
      </c>
      <c r="AN41" s="210" t="str">
        <f t="shared" si="30"/>
        <v/>
      </c>
      <c r="AO41" s="134"/>
      <c r="AP41" s="134"/>
      <c r="AQ41" s="222" t="str">
        <f t="shared" si="18"/>
        <v>0</v>
      </c>
      <c r="AR41" s="213" t="str">
        <f t="shared" si="31"/>
        <v/>
      </c>
      <c r="AS41" s="214">
        <f t="shared" si="19"/>
        <v>0</v>
      </c>
      <c r="AT41" s="215">
        <f t="shared" si="20"/>
        <v>0</v>
      </c>
      <c r="AV41" s="261">
        <v>2</v>
      </c>
      <c r="AW41" s="236">
        <f>COUNTIF(C4:C43,AV22)</f>
        <v>1</v>
      </c>
      <c r="AX41" s="262">
        <f>IF(AW41=1,AW22,IF(AW41=2,((AW22+AW23)/AW41),IF(AW41=3,((AW22+AW23+AW24)/AW41),IF(AW41=4,((AW22+AW23+AW24+AW25)/AW41),IF(AW41=5,((AW22+AW23+AW24+AW25+AW26)/AW41),IF(AW41=6,((AW22+AW23+AW24+AW25+AW26+AW27)/AW41),IF(AW41=7,((AW22+AW23+AW24+AW25+AW26+AW27+AW28)/AW41),"")))))))</f>
        <v>7</v>
      </c>
      <c r="AZ41" s="263">
        <v>2</v>
      </c>
      <c r="BA41" s="264">
        <f>COUNTIF(J4:J43,AZ22)</f>
        <v>1</v>
      </c>
      <c r="BB41" s="265">
        <f>IF(BA41=1,BA22,IF(BA41=2,((BA22+BA23)/BA41),IF(BA41=3,((BA22+BA23+BA24)/BA41),IF(BA41=4,((BA22+BA23+BA24+BA25)/BA41),IF(BA41=5,((BA22+BA23+BA24+BA25+BA26)/BA41),IF(BA41=6,((BA22+BA23+BA24+BA25+BA26+BA27)/BA41),IF(BA41=7,((BA22+BA23+BA24+BA25+BA26+BA27+BA28)/BA41),IF(BA41=8,((BA22+BA23+BA24+BA25+BA26+BA27+BA28+BA29)/BA41),""))))))))</f>
        <v>8</v>
      </c>
      <c r="BD41" s="275">
        <v>2</v>
      </c>
      <c r="BE41" s="240">
        <f>COUNTIF(Q4:Q43,BD22)</f>
        <v>2</v>
      </c>
      <c r="BF41" s="276">
        <f>IF(BE41=1,BE22,IF(BE41=2,((BE22+BE23)/BE41),IF(BE41=3,((BE22+BE23+BE24)/BE41),IF(BE41=4,((BE22+BE23+BE24+BE25)/BE41),IF(BE41=5,((BE22+BE23+BE24+BE25+BE26)/BE41),IF(BE41=6,((BE22+BE23+BE24+BE25+BE26+BE27)/BE41),IF(BE41=7,((BE22+BE23+BE24+BE25+BE26+BE27+BE28)/BE41),IF(BE41=8,((BE22+BE23+BE24+BE25+BE26+BE27+BE28+BE29)/BE41),""))))))))</f>
        <v>7</v>
      </c>
      <c r="BH41" s="269">
        <v>2</v>
      </c>
      <c r="BI41" s="242">
        <f>COUNTIF(X4:X43,BH22)</f>
        <v>1</v>
      </c>
      <c r="BJ41" s="270">
        <f t="shared" ref="BJ41:BJ49" si="48">IF(BI41=1,BI22,IF(BI41=2,((BI22+BI23)/BI41),IF(BI41=3,((BI22+BI23+BI24)/BI41),IF(BI41=4,((BI22+BI23+BI24+BI25)/BI41),IF(BI41=5,((BI22+BI23+BI24+BI25+BI26)/BI41),IF(BI41=6,((BI22+BI23+BI24+BI25+BI26+BI27)/BI41),IF(BI41=7,((BI22+BI23+BI24+BI25+BI26+BI27+BI28)/BI41),IF(BI41=8,((BI22+BI23+BI24+BI25+BI26+BI27+BI28+BI29)/BI41),""))))))))</f>
        <v>3</v>
      </c>
      <c r="BL41" s="271">
        <v>2</v>
      </c>
      <c r="BM41" s="233">
        <f t="shared" ref="BM41:BM49" si="49">COUNTIF($AE$4:$AE$43,BL22)</f>
        <v>1</v>
      </c>
      <c r="BN41" s="272">
        <f t="shared" ref="BN41:BN49" si="50">IF(BM41=1,BM22,IF(BM41=2,((BM22+BM23)/BM41),IF(BM41=3,((BM22+BM23+BM24)/BM41),IF(BM41=4,((BM22+BM23+BM24+BM25)/BM41),IF(BM41=5,((BM22+BM23+BM24+BM25+BM26)/BM41),IF(BM41=6,((BM22+BM23+BM24+BM25+BM26+BM27)/BM41),IF(BM41=7,((BM22+BM23+BM24+BM25+BM26+BM27+BM28)/BM41),IF(BM41=8,((BM22+BM23+BM24+BM25+BM26+BM27+BM28+BM29)/BM41),""))))))))</f>
        <v>5</v>
      </c>
      <c r="BP41" s="273">
        <v>2</v>
      </c>
      <c r="BQ41" s="234">
        <f t="shared" ref="BQ41:BQ49" si="51">COUNTIF($AL$4:$AL$43,BP22)</f>
        <v>0</v>
      </c>
      <c r="BR41" s="274" t="str">
        <f t="shared" ref="BR41:BR49" si="52">IF(BQ41=1,BQ22,IF(BQ41=2,((BQ22+BQ23)/BQ41),IF(BQ41=3,((BQ22+BQ23+BQ24)/BQ41),IF(BQ41=4,((BQ22+BQ23+BQ24+BQ25)/BQ41),IF(BQ41=5,((BQ22+BQ23+BQ24+BQ25+BQ26)/BQ41),IF(BQ41=6,((BQ22+BQ23+BQ24+BQ25+BQ26+BQ27)/BQ41),IF(BQ41=7,((BQ22+BQ23+BQ24+BQ25+BQ26+BQ27+BQ28)/BQ41),IF(BQ41=8,((BQ22+BQ23+BQ24+BQ25+BQ26+BQ27+BQ28+BQ29)/BQ41),""))))))))</f>
        <v/>
      </c>
      <c r="BT41" s="32"/>
      <c r="BU41" s="32"/>
      <c r="BV41" s="32"/>
      <c r="BW41" s="32"/>
      <c r="BX41" s="32"/>
    </row>
    <row r="42" spans="1:76" ht="22.5" x14ac:dyDescent="0.45">
      <c r="A42" s="116"/>
      <c r="B42" s="159"/>
      <c r="C42" s="78" t="str">
        <f t="shared" si="21"/>
        <v xml:space="preserve"> </v>
      </c>
      <c r="D42" s="79" t="str">
        <f t="shared" si="0"/>
        <v/>
      </c>
      <c r="E42" s="199" t="str">
        <f t="shared" si="1"/>
        <v/>
      </c>
      <c r="F42" s="117"/>
      <c r="G42" s="117"/>
      <c r="H42" s="80" t="str">
        <f t="shared" si="2"/>
        <v xml:space="preserve">0 </v>
      </c>
      <c r="I42" s="80" t="str">
        <f t="shared" si="3"/>
        <v/>
      </c>
      <c r="J42" s="71" t="str">
        <f t="shared" si="22"/>
        <v xml:space="preserve"> </v>
      </c>
      <c r="K42" s="72" t="str">
        <f t="shared" si="4"/>
        <v/>
      </c>
      <c r="L42" s="72" t="str">
        <f t="shared" si="5"/>
        <v/>
      </c>
      <c r="M42" s="120"/>
      <c r="N42" s="121"/>
      <c r="O42" s="73" t="str">
        <f t="shared" si="6"/>
        <v xml:space="preserve">0 </v>
      </c>
      <c r="P42" s="216" t="str">
        <f t="shared" si="7"/>
        <v/>
      </c>
      <c r="Q42" s="84" t="str">
        <f t="shared" si="23"/>
        <v xml:space="preserve"> </v>
      </c>
      <c r="R42" s="85" t="str">
        <f t="shared" si="8"/>
        <v/>
      </c>
      <c r="S42" s="85" t="str">
        <f t="shared" si="9"/>
        <v/>
      </c>
      <c r="T42" s="127"/>
      <c r="U42" s="127"/>
      <c r="V42" s="201" t="str">
        <f t="shared" si="24"/>
        <v xml:space="preserve">0 </v>
      </c>
      <c r="W42" s="86" t="str">
        <f t="shared" si="10"/>
        <v/>
      </c>
      <c r="X42" s="91" t="str">
        <f t="shared" si="37"/>
        <v xml:space="preserve"> </v>
      </c>
      <c r="Y42" s="92" t="str">
        <f t="shared" si="38"/>
        <v/>
      </c>
      <c r="Z42" s="92" t="str">
        <f t="shared" si="13"/>
        <v/>
      </c>
      <c r="AA42" s="95"/>
      <c r="AB42" s="96"/>
      <c r="AC42" s="93" t="str">
        <f t="shared" si="25"/>
        <v>0</v>
      </c>
      <c r="AD42" s="218" t="str">
        <f t="shared" si="14"/>
        <v/>
      </c>
      <c r="AE42" s="205" t="str">
        <f t="shared" si="39"/>
        <v xml:space="preserve"> </v>
      </c>
      <c r="AF42" s="206" t="str">
        <f t="shared" si="40"/>
        <v/>
      </c>
      <c r="AG42" s="206" t="str">
        <f t="shared" si="26"/>
        <v/>
      </c>
      <c r="AH42" s="130"/>
      <c r="AI42" s="131"/>
      <c r="AJ42" s="220" t="str">
        <f t="shared" si="17"/>
        <v>0</v>
      </c>
      <c r="AK42" s="221" t="str">
        <f t="shared" si="27"/>
        <v/>
      </c>
      <c r="AL42" s="209" t="str">
        <f t="shared" si="41"/>
        <v xml:space="preserve"> </v>
      </c>
      <c r="AM42" s="210" t="str">
        <f t="shared" si="29"/>
        <v/>
      </c>
      <c r="AN42" s="210" t="str">
        <f t="shared" si="30"/>
        <v/>
      </c>
      <c r="AO42" s="134"/>
      <c r="AP42" s="134"/>
      <c r="AQ42" s="222" t="str">
        <f t="shared" si="18"/>
        <v>0</v>
      </c>
      <c r="AR42" s="213" t="str">
        <f t="shared" si="31"/>
        <v/>
      </c>
      <c r="AS42" s="214">
        <f t="shared" si="19"/>
        <v>0</v>
      </c>
      <c r="AT42" s="215">
        <f t="shared" si="20"/>
        <v>0</v>
      </c>
      <c r="AV42" s="261">
        <v>3</v>
      </c>
      <c r="AW42" s="236">
        <f>COUNTIF(C4:C43,AV23)</f>
        <v>1</v>
      </c>
      <c r="AX42" s="262">
        <f>IF(AW42=1,AW23,IF(AW42=2,((AW23+AW24)/AW42),IF(AW42=3,((AW23+AW24+AW25)/AW42),IF(AW42=4,((AW23+AW24+AW25+AW26)/AW42),IF(AW42=5,((AW23+AW24+AW25+AW26+AW27)/AW42),IF(AW42=6,((AW23+AW24+AW25+AW26+AW27+AW28)/AW42),""))))))</f>
        <v>5</v>
      </c>
      <c r="AZ42" s="263">
        <v>3</v>
      </c>
      <c r="BA42" s="264">
        <f>COUNTIF(J4:J43,AZ23)</f>
        <v>1</v>
      </c>
      <c r="BB42" s="265">
        <f>IF(BA42=1,BA23,IF(BA42=2,((BA23+BA24)/BA42),IF(BA42=3,((BA23+BA24+BA25)/BA42),IF(BA42=4,((BA23+BA24+BA25+BA26)/BA42),IF(BA42=5,((BA23+BA24+BA25+BA26+BA27)/BA42),IF(BA42=6,((BA23+BA24+BA25+BA26+BA27+BA28)/BA42),IF(BA42=7,((BA23+BA24+BA25+BA26+BA27+BA28+BA29)/BA42),IF(BA42=8,((BA23+BA24+BA25+BA26+BA27+BA28+BA29+BA30)/BA42),""))))))))</f>
        <v>6</v>
      </c>
      <c r="BD42" s="275">
        <v>3</v>
      </c>
      <c r="BE42" s="240">
        <f>COUNTIF(Q4:Q43,BD23)</f>
        <v>0</v>
      </c>
      <c r="BF42" s="276" t="str">
        <f>IF(BE42=1,BE23,IF(BE42=2,((BE23+BE24)/BE42),IF(BE42=3,((BE23+BE24+BE25)/BE42),IF(BE42=4,((BE23+BE24+BE25+BE26)/BE42),IF(BE42=5,((BE23+BE24+BE25+BE26+BE27)/BE42),IF(BE42=6,((BE23+BE24+BE25+BE26+BE27+BE28)/BE42),IF(BE42=7,((BE23+BE24+BE25+BE26+BE27+BE28+BE29)/BE42),IF(BE42=8,((BE23+BE24+BE25+BE26+BE27+BE28+BE29+BE30)/BE42),""))))))))</f>
        <v/>
      </c>
      <c r="BH42" s="269">
        <v>3</v>
      </c>
      <c r="BI42" s="242">
        <f>COUNTIF(X4:X43,BH23)</f>
        <v>1</v>
      </c>
      <c r="BJ42" s="270">
        <f t="shared" si="48"/>
        <v>0</v>
      </c>
      <c r="BL42" s="271">
        <v>3</v>
      </c>
      <c r="BM42" s="233">
        <f t="shared" si="49"/>
        <v>1</v>
      </c>
      <c r="BN42" s="272">
        <f t="shared" si="50"/>
        <v>0</v>
      </c>
      <c r="BP42" s="273">
        <v>3</v>
      </c>
      <c r="BQ42" s="234">
        <f t="shared" si="51"/>
        <v>0</v>
      </c>
      <c r="BR42" s="274" t="str">
        <f t="shared" si="52"/>
        <v/>
      </c>
      <c r="BT42" s="32"/>
      <c r="BU42" s="32"/>
      <c r="BV42" s="32"/>
      <c r="BW42" s="32"/>
      <c r="BX42" s="32"/>
    </row>
    <row r="43" spans="1:76" ht="23.25" thickBot="1" x14ac:dyDescent="0.5">
      <c r="A43" s="160"/>
      <c r="B43" s="161"/>
      <c r="C43" s="81" t="str">
        <f t="shared" si="21"/>
        <v xml:space="preserve"> </v>
      </c>
      <c r="D43" s="82" t="str">
        <f t="shared" si="0"/>
        <v/>
      </c>
      <c r="E43" s="277" t="str">
        <f t="shared" si="1"/>
        <v/>
      </c>
      <c r="F43" s="118"/>
      <c r="G43" s="118"/>
      <c r="H43" s="83" t="str">
        <f t="shared" si="2"/>
        <v xml:space="preserve">0 </v>
      </c>
      <c r="I43" s="80" t="str">
        <f t="shared" si="3"/>
        <v/>
      </c>
      <c r="J43" s="75" t="str">
        <f t="shared" si="22"/>
        <v xml:space="preserve"> </v>
      </c>
      <c r="K43" s="76" t="str">
        <f t="shared" si="4"/>
        <v/>
      </c>
      <c r="L43" s="76" t="str">
        <f t="shared" si="5"/>
        <v/>
      </c>
      <c r="M43" s="124"/>
      <c r="N43" s="125"/>
      <c r="O43" s="77" t="str">
        <f t="shared" si="6"/>
        <v xml:space="preserve">0 </v>
      </c>
      <c r="P43" s="278" t="str">
        <f t="shared" si="7"/>
        <v/>
      </c>
      <c r="Q43" s="87" t="str">
        <f t="shared" si="23"/>
        <v xml:space="preserve"> </v>
      </c>
      <c r="R43" s="88" t="str">
        <f t="shared" si="8"/>
        <v/>
      </c>
      <c r="S43" s="88" t="str">
        <f t="shared" si="9"/>
        <v/>
      </c>
      <c r="T43" s="129"/>
      <c r="U43" s="129"/>
      <c r="V43" s="279" t="str">
        <f t="shared" si="24"/>
        <v xml:space="preserve">0 </v>
      </c>
      <c r="W43" s="89" t="str">
        <f t="shared" si="10"/>
        <v/>
      </c>
      <c r="X43" s="98" t="str">
        <f t="shared" si="37"/>
        <v xml:space="preserve"> </v>
      </c>
      <c r="Y43" s="99" t="str">
        <f t="shared" si="38"/>
        <v/>
      </c>
      <c r="Z43" s="99" t="str">
        <f t="shared" si="13"/>
        <v/>
      </c>
      <c r="AA43" s="100"/>
      <c r="AB43" s="101"/>
      <c r="AC43" s="102" t="str">
        <f t="shared" si="25"/>
        <v>0</v>
      </c>
      <c r="AD43" s="280" t="str">
        <f t="shared" si="14"/>
        <v/>
      </c>
      <c r="AE43" s="281" t="str">
        <f t="shared" si="39"/>
        <v xml:space="preserve"> </v>
      </c>
      <c r="AF43" s="282" t="str">
        <f t="shared" si="40"/>
        <v/>
      </c>
      <c r="AG43" s="282" t="str">
        <f t="shared" si="26"/>
        <v/>
      </c>
      <c r="AH43" s="132"/>
      <c r="AI43" s="133"/>
      <c r="AJ43" s="283" t="str">
        <f t="shared" si="17"/>
        <v>0</v>
      </c>
      <c r="AK43" s="284" t="str">
        <f t="shared" si="27"/>
        <v/>
      </c>
      <c r="AL43" s="285" t="str">
        <f t="shared" si="41"/>
        <v xml:space="preserve"> </v>
      </c>
      <c r="AM43" s="286" t="str">
        <f t="shared" si="29"/>
        <v/>
      </c>
      <c r="AN43" s="286" t="str">
        <f t="shared" si="30"/>
        <v/>
      </c>
      <c r="AO43" s="135"/>
      <c r="AP43" s="135"/>
      <c r="AQ43" s="287" t="str">
        <f t="shared" si="18"/>
        <v>0</v>
      </c>
      <c r="AR43" s="288" t="str">
        <f t="shared" si="31"/>
        <v/>
      </c>
      <c r="AS43" s="289">
        <f t="shared" si="19"/>
        <v>0</v>
      </c>
      <c r="AT43" s="215">
        <f t="shared" si="20"/>
        <v>0</v>
      </c>
      <c r="AV43" s="261">
        <v>4</v>
      </c>
      <c r="AW43" s="236">
        <f>COUNTIF(C4:C43,AV24)</f>
        <v>1</v>
      </c>
      <c r="AX43" s="262">
        <f>IF(AW43=1,AW24,IF(AW43=2,((AW24+AW25)/AW43),IF(AW43=3,((AW24+AW25+AW26)/AW43),IF(AW43=4,((AW24+AW25+AW26+AW27)/AW43),IF(AW43=5,((AW24+AW25+AW26+AW27+AW28)/AW43),"")))))</f>
        <v>0</v>
      </c>
      <c r="AY43" s="14"/>
      <c r="AZ43" s="263">
        <v>4</v>
      </c>
      <c r="BA43" s="264">
        <f>COUNTIF(J4:J43,AZ24)</f>
        <v>1</v>
      </c>
      <c r="BB43" s="265">
        <f>IF(BA43=1,BA24,IF(BA43=2,((BA24+BA25)/BA43),IF(BA43=3,((BA24+BA25+BA26)/BA43),IF(BA43=4,((BA24+BA25+BA26+BA27)/BA43),IF(BA43=5,((BA24+BA25+BA26+BA27+BA28)/BA43),IF(BA43=6,((BA24+BA25+BA26+BA27+BA28+BA29)/BA43),IF(BA43=7,((BA24+BA25+BA26+BA27+BA28+BA29+BA30)/BA43),IF(BA43=8,((BA24+BA25+BA26+BA27+BA28+BA29+BA30+BA31)/BA43),""))))))))</f>
        <v>0</v>
      </c>
      <c r="BD43" s="275">
        <v>4</v>
      </c>
      <c r="BE43" s="240">
        <f>COUNTIF(Q4:Q43,BD24)</f>
        <v>1</v>
      </c>
      <c r="BF43" s="276">
        <f t="shared" ref="BF43:BF49" si="53">IF(BE43=1,BE24,IF(BE43=2,((BE24+BE25)/BE43),IF(BE43=3,((BE24+BE25+BE26)/BE43),IF(BE43=4,((BE24+BE25+BE26+BE27)/BE43),IF(BE43=5,((BE24+BE25+BE26+BE27+BE28)/BE43),IF(BE43=6,((BE24+BE25+BE26+BE27+BE28+BE29)/BE43),IF(BE43=7,((BE24+BE25+BE26+BE27+BE28+BE29+BE30)/BE43),IF(BE43=8,((BE24+BE25+BE26+BE27+BE28+BE29+BE30+BE31)/BE43),""))))))))</f>
        <v>0</v>
      </c>
      <c r="BH43" s="269">
        <v>4</v>
      </c>
      <c r="BI43" s="242">
        <f>COUNTIF(X4:X43,BH24)</f>
        <v>0</v>
      </c>
      <c r="BJ43" s="270" t="str">
        <f t="shared" si="48"/>
        <v/>
      </c>
      <c r="BL43" s="271">
        <v>4</v>
      </c>
      <c r="BM43" s="233">
        <f t="shared" si="49"/>
        <v>1</v>
      </c>
      <c r="BN43" s="272">
        <f t="shared" si="50"/>
        <v>0</v>
      </c>
      <c r="BP43" s="273">
        <v>4</v>
      </c>
      <c r="BQ43" s="234">
        <f t="shared" si="51"/>
        <v>0</v>
      </c>
      <c r="BR43" s="274" t="str">
        <f t="shared" si="52"/>
        <v/>
      </c>
      <c r="BT43" s="32"/>
      <c r="BU43" s="32"/>
      <c r="BV43" s="32"/>
      <c r="BW43" s="32"/>
      <c r="BX43" s="32"/>
    </row>
    <row r="44" spans="1:76" ht="22.5" x14ac:dyDescent="0.45">
      <c r="C44" s="15"/>
      <c r="D44" s="15"/>
      <c r="E44" s="15"/>
      <c r="F44" s="15"/>
      <c r="G44" s="16"/>
      <c r="H44" s="17"/>
      <c r="I44" s="17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12"/>
      <c r="AJ44" s="18"/>
      <c r="AK44" s="18"/>
      <c r="AL44" s="18"/>
      <c r="AM44" s="18"/>
      <c r="AN44" s="136"/>
      <c r="AO44" s="18"/>
      <c r="AP44" s="18"/>
      <c r="AQ44" s="18"/>
      <c r="AR44" s="18"/>
      <c r="AS44" s="18"/>
      <c r="AV44" s="261">
        <v>5</v>
      </c>
      <c r="AW44" s="236">
        <f>COUNTIF(C4:C43,AV25)</f>
        <v>1</v>
      </c>
      <c r="AX44" s="262">
        <f>IF(AW44=1,AW25,IF(AW44=2,((AW25+AW26)/AW44),IF(AW44=3,((AW25+AW26+AW27)/AW44),IF(AW44=4,((AW25+AW26+AW27+AW28)/AW44),IF(AW44=5,((AW25+AW26+AW27+AW28+AW29)/AW44),"")))))</f>
        <v>0</v>
      </c>
      <c r="AY44" s="14"/>
      <c r="AZ44" s="263">
        <v>5</v>
      </c>
      <c r="BA44" s="264">
        <f>COUNTIF(J4:J43,AZ25)</f>
        <v>1</v>
      </c>
      <c r="BB44" s="265">
        <f>IF(BA44=1,BA25,IF(BA44=2,((BA25+BA26)/BA44),IF(BA44=3,((BA25+BA26+BA27)/BA44),IF(BA44=4,((BA25+BA26+BA27+BA28)/BA44),IF(BA44=5,((BA25+BA26+BA27+BA28+BA29)/BA44),IF(BA44=6,((BA25+BA26+BA27+BA28+BA29+BA30)/BA44),IF(BA44=7,((BA25+BA26+BA27+BA28+BA29+BA30+BA31)/BA44),IF(BA44=8,((BA25+BA26+BA27+BA28+BA29+BA30+BA31+BA38)/BA44),""))))))))</f>
        <v>0</v>
      </c>
      <c r="BD44" s="275">
        <v>5</v>
      </c>
      <c r="BE44" s="240">
        <f>COUNTIF(Q4:Q43,BD25)</f>
        <v>1</v>
      </c>
      <c r="BF44" s="276">
        <f t="shared" si="53"/>
        <v>0</v>
      </c>
      <c r="BH44" s="269">
        <v>5</v>
      </c>
      <c r="BI44" s="242">
        <f>COUNTIF(X4:X43,BH25)</f>
        <v>0</v>
      </c>
      <c r="BJ44" s="270" t="str">
        <f t="shared" si="48"/>
        <v/>
      </c>
      <c r="BL44" s="271">
        <v>5</v>
      </c>
      <c r="BM44" s="233">
        <f t="shared" si="49"/>
        <v>0</v>
      </c>
      <c r="BN44" s="272" t="str">
        <f t="shared" si="50"/>
        <v/>
      </c>
      <c r="BP44" s="273">
        <v>5</v>
      </c>
      <c r="BQ44" s="234">
        <f t="shared" si="51"/>
        <v>0</v>
      </c>
      <c r="BR44" s="274" t="str">
        <f t="shared" si="52"/>
        <v/>
      </c>
      <c r="BT44" s="32"/>
      <c r="BU44" s="32"/>
      <c r="BV44" s="32"/>
      <c r="BW44" s="32"/>
      <c r="BX44" s="32"/>
    </row>
    <row r="45" spans="1:76" ht="22.5" x14ac:dyDescent="0.45">
      <c r="C45" s="15"/>
      <c r="D45" s="15">
        <f>MAX(Tableau22711[1-TT])</f>
        <v>136.0067</v>
      </c>
      <c r="E45" s="15"/>
      <c r="F45" s="15"/>
      <c r="G45" s="16"/>
      <c r="H45" s="17"/>
      <c r="I45" s="17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12"/>
      <c r="AJ45" s="18"/>
      <c r="AK45" s="18"/>
      <c r="AL45" s="18"/>
      <c r="AM45" s="18"/>
      <c r="AN45" s="136">
        <f>COUNTIF(AM4:AM43,MAX(AM4:AM43))</f>
        <v>0</v>
      </c>
      <c r="AO45" s="18"/>
      <c r="AP45" s="18"/>
      <c r="AQ45" s="18"/>
      <c r="AR45" s="18"/>
      <c r="AS45" s="18"/>
      <c r="AV45" s="261">
        <v>6</v>
      </c>
      <c r="AW45" s="236">
        <f>COUNTIF(C4:C43,AV26)</f>
        <v>0</v>
      </c>
      <c r="AX45" s="262" t="str">
        <f t="shared" ref="AX45:AX49" si="54">IF(AW45=1,AW26,IF(AW45=2,((AW26+AW27)/AW45),IF(AW45=3,((AW26+AW27+AW28)/AW45),IF(AW45=4,((AW26+AW27+AW28+AW29)/AW45),IF(AW45=5,((AW26+AW27+AW28+AW29+AW30)/AW45),"")))))</f>
        <v/>
      </c>
      <c r="AY45" s="14"/>
      <c r="AZ45" s="263">
        <v>6</v>
      </c>
      <c r="BA45" s="264">
        <f>COUNTIF(J4:J43,AZ26)</f>
        <v>1</v>
      </c>
      <c r="BB45" s="265">
        <f>IF(BA45=1,BA26,IF(BA45=2,((BA26+BA27)/BA45),IF(BA45=3,((BA26+BA27+BA28)/BA45),IF(BA45=4,((BA26+BA27+BA28+BA29)/BA45),IF(BA45=5,((BA26+BA27+BA28+BA29+BA30)/BA45),IF(BA45=6,((BA26+BA27+BA28+BA29+BA30+BA31)/BA45),IF(BA45=7,((BA26+BA27+BA28+BA29+BA30+BA31+BA38)/BA45),IF(BA45=8,((BA26+BA27+BA28+BA29+BA30+BA31+BA38+BA39)/BA45),""))))))))</f>
        <v>0</v>
      </c>
      <c r="BD45" s="275">
        <v>6</v>
      </c>
      <c r="BE45" s="240">
        <f>COUNTIF(Q4:Q43,BD26)</f>
        <v>1</v>
      </c>
      <c r="BF45" s="276">
        <f t="shared" si="53"/>
        <v>0</v>
      </c>
      <c r="BH45" s="269">
        <v>6</v>
      </c>
      <c r="BI45" s="242">
        <f>COUNTIF(X4:X43,BH26)</f>
        <v>0</v>
      </c>
      <c r="BJ45" s="270" t="str">
        <f t="shared" si="48"/>
        <v/>
      </c>
      <c r="BL45" s="271">
        <v>6</v>
      </c>
      <c r="BM45" s="233">
        <f t="shared" si="49"/>
        <v>0</v>
      </c>
      <c r="BN45" s="272" t="str">
        <f t="shared" si="50"/>
        <v/>
      </c>
      <c r="BP45" s="273">
        <v>6</v>
      </c>
      <c r="BQ45" s="234">
        <f t="shared" si="51"/>
        <v>0</v>
      </c>
      <c r="BR45" s="274" t="str">
        <f t="shared" si="52"/>
        <v/>
      </c>
      <c r="BT45" s="32"/>
      <c r="BU45" s="32"/>
      <c r="BV45" s="32"/>
      <c r="BW45" s="32"/>
      <c r="BX45" s="32"/>
    </row>
    <row r="46" spans="1:76" ht="22.5" x14ac:dyDescent="0.45">
      <c r="A46" s="290"/>
      <c r="B46" s="291"/>
      <c r="C46" s="15"/>
      <c r="D46" s="15"/>
      <c r="E46" s="15"/>
      <c r="F46" s="15"/>
      <c r="G46" s="16"/>
      <c r="H46" s="17"/>
      <c r="I46" s="17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12"/>
      <c r="AJ46" s="18"/>
      <c r="AK46" s="18"/>
      <c r="AL46" s="18"/>
      <c r="AM46" s="18"/>
      <c r="AN46" s="136">
        <f>IF(AM45&gt;1,1,1.0001)</f>
        <v>1.0001</v>
      </c>
      <c r="AO46" s="18"/>
      <c r="AP46" s="18"/>
      <c r="AQ46" s="18"/>
      <c r="AR46" s="18"/>
      <c r="AS46" s="18"/>
      <c r="AV46" s="261">
        <v>7</v>
      </c>
      <c r="AW46" s="236">
        <f>COUNTIF(C4:C43,AV27)</f>
        <v>0</v>
      </c>
      <c r="AX46" s="262" t="str">
        <f t="shared" si="54"/>
        <v/>
      </c>
      <c r="AY46" s="14"/>
      <c r="AZ46" s="263">
        <v>7</v>
      </c>
      <c r="BA46" s="264">
        <f>COUNTIF(J4:J43,AZ27)</f>
        <v>0</v>
      </c>
      <c r="BB46" s="265" t="str">
        <f>IF(BA46=1,BA27,IF(BA46=2,((BA27+BA28)/BA46),IF(BA46=3,((BA27+BA28+BA29)/BA46),IF(BA46=4,((BA27+BA28+BA29+BA30)/BA46),IF(BA46=5,((BA27+BA28+BA29+BA30+BA31)/BA46),IF(BA46=6,((BA27+BA28+BA29+BA30+BA31+BA38)/BA46),IF(BA46=7,((BA27+BA28+BA29+BA30+BA31+BA38+BA39)/BA46),IF(BA46=8,((BA27+BA28+BA29+BA30+BA31+BA38+BA39+BA40)/BA46),""))))))))</f>
        <v/>
      </c>
      <c r="BD46" s="275">
        <v>7</v>
      </c>
      <c r="BE46" s="240">
        <f>COUNTIF(Q4:Q43,BD27)</f>
        <v>0</v>
      </c>
      <c r="BF46" s="276" t="str">
        <f t="shared" si="53"/>
        <v/>
      </c>
      <c r="BH46" s="269">
        <v>7</v>
      </c>
      <c r="BI46" s="242">
        <f>COUNTIF(X4:X43,BH27)</f>
        <v>0</v>
      </c>
      <c r="BJ46" s="270" t="str">
        <f t="shared" si="48"/>
        <v/>
      </c>
      <c r="BL46" s="271">
        <v>7</v>
      </c>
      <c r="BM46" s="233">
        <f t="shared" si="49"/>
        <v>0</v>
      </c>
      <c r="BN46" s="272" t="str">
        <f t="shared" si="50"/>
        <v/>
      </c>
      <c r="BP46" s="273">
        <v>7</v>
      </c>
      <c r="BQ46" s="234">
        <f t="shared" si="51"/>
        <v>0</v>
      </c>
      <c r="BR46" s="274" t="str">
        <f t="shared" si="52"/>
        <v/>
      </c>
      <c r="BT46" s="32"/>
      <c r="BU46" s="32"/>
      <c r="BV46" s="32"/>
      <c r="BW46" s="32"/>
      <c r="BX46" s="32"/>
    </row>
    <row r="47" spans="1:76" ht="22.5" x14ac:dyDescent="0.45">
      <c r="A47" s="290"/>
      <c r="B47" s="291"/>
      <c r="C47" s="15"/>
      <c r="D47" s="15"/>
      <c r="E47" s="15"/>
      <c r="F47" s="15"/>
      <c r="G47" s="16"/>
      <c r="H47" s="17"/>
      <c r="I47" s="17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12"/>
      <c r="AJ47" s="18"/>
      <c r="AK47" s="18"/>
      <c r="AL47" s="18"/>
      <c r="AM47" s="18"/>
      <c r="AN47" s="136"/>
      <c r="AO47" s="18"/>
      <c r="AP47" s="18"/>
      <c r="AQ47" s="18"/>
      <c r="AR47" s="18"/>
      <c r="AS47" s="18"/>
      <c r="AV47" s="261">
        <v>8</v>
      </c>
      <c r="AW47" s="236">
        <f>COUNTIF(C4:C43,AV28)</f>
        <v>0</v>
      </c>
      <c r="AX47" s="262" t="str">
        <f t="shared" si="54"/>
        <v/>
      </c>
      <c r="AY47" s="14"/>
      <c r="AZ47" s="263">
        <v>8</v>
      </c>
      <c r="BA47" s="264">
        <f>COUNTIF(J4:J43,AZ28)</f>
        <v>0</v>
      </c>
      <c r="BB47" s="265" t="str">
        <f>IF(BA47=1,BA28,IF(BA47=2,((BA28+BA29)/BA47),IF(BA47=3,((BA28+BA29+BA30)/BA47),IF(BA47=4,((BA28+BA29+BA30+BA31)/BA47),IF(BA47=5,((BA28+BA29+BA30+BA31+BA38)/BA47),IF(BA47=6,((BA28+BA29+BA30+BA31+BA38+BA39)/BA47),IF(BA47=7,((BA28+BA29+BA30+BA31+BA38+BA39+BA40)/BA47),IF(BA47=8,((BA28+BA29+BA30+BA31+BA38+BA39+BA40+BA41)/BA47),""))))))))</f>
        <v/>
      </c>
      <c r="BD47" s="275">
        <v>8</v>
      </c>
      <c r="BE47" s="240">
        <f>COUNTIF(Q4:Q43,BD28)</f>
        <v>0</v>
      </c>
      <c r="BF47" s="276" t="str">
        <f t="shared" si="53"/>
        <v/>
      </c>
      <c r="BH47" s="269">
        <v>8</v>
      </c>
      <c r="BI47" s="242">
        <f>COUNTIF(X4:X43,BH28)</f>
        <v>0</v>
      </c>
      <c r="BJ47" s="270" t="str">
        <f t="shared" si="48"/>
        <v/>
      </c>
      <c r="BL47" s="271">
        <v>8</v>
      </c>
      <c r="BM47" s="233">
        <f t="shared" si="49"/>
        <v>0</v>
      </c>
      <c r="BN47" s="272" t="str">
        <f t="shared" si="50"/>
        <v/>
      </c>
      <c r="BP47" s="273">
        <v>8</v>
      </c>
      <c r="BQ47" s="234">
        <f t="shared" si="51"/>
        <v>0</v>
      </c>
      <c r="BR47" s="274" t="str">
        <f t="shared" si="52"/>
        <v/>
      </c>
      <c r="BT47" s="32"/>
      <c r="BU47" s="32"/>
      <c r="BV47" s="32"/>
      <c r="BW47" s="32"/>
      <c r="BX47" s="32"/>
    </row>
    <row r="48" spans="1:76" ht="22.5" x14ac:dyDescent="0.45">
      <c r="A48" s="290"/>
      <c r="B48" s="291"/>
      <c r="C48" s="15"/>
      <c r="D48" s="15"/>
      <c r="E48" s="15"/>
      <c r="F48" s="15"/>
      <c r="G48" s="16"/>
      <c r="H48" s="17"/>
      <c r="I48" s="17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12"/>
      <c r="AJ48" s="18"/>
      <c r="AK48" s="18"/>
      <c r="AL48" s="18"/>
      <c r="AM48" s="18"/>
      <c r="AN48" s="136"/>
      <c r="AO48" s="18"/>
      <c r="AP48" s="18"/>
      <c r="AQ48" s="18"/>
      <c r="AR48" s="18"/>
      <c r="AS48" s="18"/>
      <c r="AV48" s="261">
        <v>9</v>
      </c>
      <c r="AW48" s="236">
        <f>COUNTIF(C4:C43,AV29)</f>
        <v>0</v>
      </c>
      <c r="AX48" s="262" t="str">
        <f t="shared" si="54"/>
        <v/>
      </c>
      <c r="AY48" s="14"/>
      <c r="AZ48" s="263">
        <v>9</v>
      </c>
      <c r="BA48" s="264">
        <f>COUNTIF(J4:J43,AZ29)</f>
        <v>0</v>
      </c>
      <c r="BB48" s="265" t="str">
        <f>IF(BA48=1,BA29,IF(BA48=2,((BA29+BA30)/BA48),IF(BA48=3,((BA29+BA30+BA31)/BA48),IF(BA48=4,((BA29+BA30+BA31+BA38)/BA48),IF(BA48=5,((BA29+BA30+BA31+BA38+BA39)/BA48),IF(BA48=6,((BA29+BA30+BA31+BA38+BA39+BA40)/BA48),IF(BA48=7,((BA29+BA30+BA31+BA38+BA39+BA40+BA41)/BA48),IF(BA48=8,((BA29+BA30+BA31+BA38+BA39+BA40+BA41+BA42)/BA48),""))))))))</f>
        <v/>
      </c>
      <c r="BD48" s="275">
        <v>9</v>
      </c>
      <c r="BE48" s="240">
        <f>COUNTIF(Q4:Q43,BD29)</f>
        <v>0</v>
      </c>
      <c r="BF48" s="276" t="str">
        <f t="shared" si="53"/>
        <v/>
      </c>
      <c r="BH48" s="269">
        <v>9</v>
      </c>
      <c r="BI48" s="242">
        <f>COUNTIF(X4:X43,BH29)</f>
        <v>0</v>
      </c>
      <c r="BJ48" s="270" t="str">
        <f t="shared" si="48"/>
        <v/>
      </c>
      <c r="BL48" s="271">
        <v>9</v>
      </c>
      <c r="BM48" s="233">
        <f t="shared" si="49"/>
        <v>0</v>
      </c>
      <c r="BN48" s="272" t="str">
        <f t="shared" si="50"/>
        <v/>
      </c>
      <c r="BP48" s="273">
        <v>9</v>
      </c>
      <c r="BQ48" s="234">
        <f t="shared" si="51"/>
        <v>0</v>
      </c>
      <c r="BR48" s="274" t="str">
        <f t="shared" si="52"/>
        <v/>
      </c>
      <c r="BT48" s="32"/>
      <c r="BU48" s="32"/>
      <c r="BV48" s="32"/>
      <c r="BW48" s="32"/>
      <c r="BX48" s="32"/>
    </row>
    <row r="49" spans="1:76" ht="23.25" thickBot="1" x14ac:dyDescent="0.5">
      <c r="A49" s="290"/>
      <c r="B49" s="291"/>
      <c r="C49" s="15"/>
      <c r="D49" s="15"/>
      <c r="E49" s="15"/>
      <c r="F49" s="15"/>
      <c r="G49" s="16"/>
      <c r="H49" s="17"/>
      <c r="I49" s="17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12"/>
      <c r="AJ49" s="18"/>
      <c r="AK49" s="18"/>
      <c r="AL49" s="18"/>
      <c r="AM49" s="18"/>
      <c r="AN49" s="136"/>
      <c r="AO49" s="18"/>
      <c r="AP49" s="18"/>
      <c r="AQ49" s="18"/>
      <c r="AR49" s="18"/>
      <c r="AS49" s="18"/>
      <c r="AV49" s="292">
        <v>10</v>
      </c>
      <c r="AW49" s="293">
        <f>COUNTIF(C4:C43,AV30)</f>
        <v>0</v>
      </c>
      <c r="AX49" s="294" t="str">
        <f t="shared" si="54"/>
        <v/>
      </c>
      <c r="AY49" s="14"/>
      <c r="AZ49" s="295">
        <v>10</v>
      </c>
      <c r="BA49" s="296">
        <f>COUNTIF(J4:J43,AZ30)</f>
        <v>0</v>
      </c>
      <c r="BB49" s="297" t="str">
        <f>IF(BA49=1,BA30,IF(BA49=2,((BA30+BA31)/BA49),IF(BA49=3,((BA30+BA31+BA38)/BA49),IF(BA49=4,((BA30+BA31+BA38+BA39)/BA49),IF(BA49=5,((BA30+BA31+BA38+BA39+BA40)/BA49),IF(BA49=6,((BA30+BA31+BA38+BA39+BA40+BA41)/BA49),IF(BA49=7,((BA30+BA31+BA38+BA39+BA40+BA41+BA42)/BA49),IF(BA49=8,((BA30+BA31+BA38+BA39+BA40+BA41+BA42+BA43)/BA49),""))))))))</f>
        <v/>
      </c>
      <c r="BD49" s="298">
        <v>10</v>
      </c>
      <c r="BE49" s="299">
        <f>COUNTIF(Q4:Q43,BD30)</f>
        <v>0</v>
      </c>
      <c r="BF49" s="300" t="str">
        <f t="shared" si="53"/>
        <v/>
      </c>
      <c r="BH49" s="301">
        <v>10</v>
      </c>
      <c r="BI49" s="302">
        <f>COUNTIF(X4:X43,BH30)</f>
        <v>0</v>
      </c>
      <c r="BJ49" s="303" t="str">
        <f t="shared" si="48"/>
        <v/>
      </c>
      <c r="BL49" s="304">
        <v>10</v>
      </c>
      <c r="BM49" s="305">
        <f t="shared" si="49"/>
        <v>0</v>
      </c>
      <c r="BN49" s="306" t="str">
        <f t="shared" si="50"/>
        <v/>
      </c>
      <c r="BP49" s="307">
        <v>10</v>
      </c>
      <c r="BQ49" s="308">
        <f t="shared" si="51"/>
        <v>0</v>
      </c>
      <c r="BR49" s="309" t="str">
        <f t="shared" si="52"/>
        <v/>
      </c>
      <c r="BT49" s="32"/>
      <c r="BU49" s="32"/>
      <c r="BV49" s="32"/>
      <c r="BW49" s="32"/>
      <c r="BX49" s="32"/>
    </row>
    <row r="50" spans="1:76" ht="22.5" x14ac:dyDescent="0.45">
      <c r="A50" s="290"/>
      <c r="B50" s="291"/>
      <c r="C50" s="15"/>
      <c r="D50" s="15"/>
      <c r="E50" s="15"/>
      <c r="F50" s="15"/>
      <c r="G50" s="16"/>
      <c r="H50" s="17"/>
      <c r="I50" s="17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310"/>
      <c r="AJ50" s="21"/>
      <c r="AK50" s="21"/>
      <c r="AL50" s="21"/>
      <c r="AM50" s="21"/>
      <c r="AN50" s="311"/>
      <c r="AO50" s="21"/>
      <c r="AP50" s="21"/>
      <c r="AQ50" s="21"/>
      <c r="AR50" s="21"/>
      <c r="AS50" s="21"/>
      <c r="BI50" s="312"/>
      <c r="BT50" s="32"/>
      <c r="BU50" s="32"/>
      <c r="BV50" s="32"/>
      <c r="BW50" s="32"/>
      <c r="BX50" s="32"/>
    </row>
    <row r="51" spans="1:76" ht="22.5" x14ac:dyDescent="0.45">
      <c r="A51" s="290"/>
      <c r="B51" s="291"/>
      <c r="C51" s="15"/>
      <c r="D51" s="15"/>
      <c r="E51" s="15"/>
      <c r="F51" s="15"/>
      <c r="G51" s="16"/>
      <c r="H51" s="17"/>
      <c r="I51" s="17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12"/>
      <c r="AJ51" s="18"/>
      <c r="AK51" s="18"/>
      <c r="AL51" s="18"/>
      <c r="AM51" s="18"/>
      <c r="AN51" s="136"/>
      <c r="AO51" s="18"/>
      <c r="AP51" s="18"/>
      <c r="AQ51" s="18"/>
      <c r="AR51" s="18"/>
      <c r="AS51" s="18"/>
      <c r="BT51" s="32"/>
      <c r="BU51" s="32"/>
      <c r="BV51" s="32"/>
      <c r="BW51" s="32"/>
      <c r="BX51" s="32"/>
    </row>
    <row r="52" spans="1:76" ht="22.5" x14ac:dyDescent="0.45">
      <c r="A52" s="146"/>
      <c r="B52" s="147"/>
      <c r="C52" s="141"/>
      <c r="D52" s="141"/>
      <c r="E52" s="141"/>
      <c r="F52" s="141"/>
      <c r="G52" s="142"/>
      <c r="H52" s="143"/>
      <c r="I52" s="143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44"/>
      <c r="AJ52" s="111"/>
      <c r="AK52" s="111"/>
      <c r="AL52" s="111"/>
      <c r="AM52" s="111"/>
      <c r="AN52" s="145"/>
      <c r="AO52" s="111"/>
      <c r="AP52" s="111"/>
      <c r="AQ52" s="111"/>
      <c r="AR52" s="111"/>
      <c r="AS52" s="111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</row>
    <row r="53" spans="1:76" ht="22.5" x14ac:dyDescent="0.45">
      <c r="A53" s="146"/>
      <c r="B53" s="147"/>
      <c r="C53" s="141"/>
      <c r="D53" s="141"/>
      <c r="E53" s="141"/>
      <c r="F53" s="141"/>
      <c r="G53" s="142"/>
      <c r="H53" s="143"/>
      <c r="I53" s="143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44"/>
      <c r="AJ53" s="111"/>
      <c r="AK53" s="111"/>
      <c r="AL53" s="111"/>
      <c r="AM53" s="111"/>
      <c r="AN53" s="145"/>
      <c r="AO53" s="111"/>
      <c r="AP53" s="111"/>
      <c r="AQ53" s="111"/>
      <c r="AR53" s="111"/>
      <c r="AS53" s="111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</row>
    <row r="54" spans="1:76" ht="22.5" x14ac:dyDescent="0.45">
      <c r="A54" s="148"/>
      <c r="B54" s="149"/>
      <c r="C54" s="150" t="s">
        <v>8</v>
      </c>
      <c r="D54" s="150"/>
      <c r="E54" s="150"/>
      <c r="F54" s="150"/>
      <c r="G54" s="150">
        <f>H54</f>
        <v>0</v>
      </c>
      <c r="H54" s="151">
        <f>COUNT(C44:C99)</f>
        <v>0</v>
      </c>
      <c r="I54" s="152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44"/>
      <c r="AJ54" s="111"/>
      <c r="AK54" s="111"/>
      <c r="AL54" s="111"/>
      <c r="AM54" s="111"/>
      <c r="AN54" s="145"/>
      <c r="AO54" s="111"/>
      <c r="AP54" s="111"/>
      <c r="AQ54" s="111"/>
      <c r="AR54" s="111"/>
      <c r="AS54" s="111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</row>
    <row r="55" spans="1:76" ht="22.5" x14ac:dyDescent="0.45">
      <c r="A55" s="137"/>
      <c r="B55" s="32"/>
      <c r="C55" s="141"/>
      <c r="D55" s="141"/>
      <c r="E55" s="141"/>
      <c r="F55" s="141"/>
      <c r="G55" s="142"/>
      <c r="H55" s="143"/>
      <c r="I55" s="143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44"/>
      <c r="AJ55" s="111"/>
      <c r="AK55" s="111"/>
      <c r="AL55" s="111"/>
      <c r="AM55" s="111"/>
      <c r="AN55" s="145"/>
      <c r="AO55" s="111"/>
      <c r="AP55" s="111"/>
      <c r="AQ55" s="111"/>
      <c r="AR55" s="111"/>
      <c r="AS55" s="111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</row>
    <row r="56" spans="1:76" ht="22.5" x14ac:dyDescent="0.45">
      <c r="A56" s="153"/>
      <c r="B56" s="153"/>
      <c r="C56" s="141"/>
      <c r="D56" s="141"/>
      <c r="E56" s="141"/>
      <c r="F56" s="141"/>
      <c r="G56" s="142"/>
      <c r="H56" s="143"/>
      <c r="I56" s="143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44"/>
      <c r="AJ56" s="111"/>
      <c r="AK56" s="111"/>
      <c r="AL56" s="111"/>
      <c r="AM56" s="111"/>
      <c r="AN56" s="145"/>
      <c r="AO56" s="111"/>
      <c r="AP56" s="111"/>
      <c r="AQ56" s="111"/>
      <c r="AR56" s="111"/>
      <c r="AS56" s="111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</row>
    <row r="57" spans="1:76" ht="22.5" x14ac:dyDescent="0.45">
      <c r="A57" s="153"/>
      <c r="B57" s="153"/>
      <c r="C57" s="141"/>
      <c r="D57" s="141"/>
      <c r="E57" s="141"/>
      <c r="F57" s="141"/>
      <c r="G57" s="142"/>
      <c r="H57" s="143"/>
      <c r="I57" s="143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44"/>
      <c r="AJ57" s="111"/>
      <c r="AK57" s="111"/>
      <c r="AL57" s="111"/>
      <c r="AM57" s="111"/>
      <c r="AN57" s="145"/>
      <c r="AO57" s="111"/>
      <c r="AP57" s="111"/>
      <c r="AQ57" s="111"/>
      <c r="AR57" s="111"/>
      <c r="AS57" s="111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</row>
    <row r="58" spans="1:76" ht="22.5" x14ac:dyDescent="0.45">
      <c r="A58" s="153"/>
      <c r="B58" s="153"/>
      <c r="C58" s="141"/>
      <c r="D58" s="141"/>
      <c r="E58" s="141"/>
      <c r="F58" s="141"/>
      <c r="G58" s="142"/>
      <c r="H58" s="143"/>
      <c r="I58" s="143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154"/>
      <c r="AJ58" s="32"/>
      <c r="AK58" s="32"/>
      <c r="AL58" s="32"/>
      <c r="AM58" s="32"/>
      <c r="AN58" s="139"/>
      <c r="AO58" s="32"/>
      <c r="AP58" s="32"/>
      <c r="AQ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</row>
    <row r="59" spans="1:76" ht="22.5" x14ac:dyDescent="0.45">
      <c r="A59" s="155"/>
      <c r="B59" s="155"/>
      <c r="C59" s="141"/>
      <c r="D59" s="141"/>
      <c r="E59" s="141"/>
      <c r="F59" s="141"/>
      <c r="G59" s="142"/>
      <c r="H59" s="143"/>
      <c r="I59" s="143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44"/>
      <c r="AJ59" s="111"/>
      <c r="AK59" s="111"/>
      <c r="AL59" s="111"/>
      <c r="AM59" s="111"/>
      <c r="AN59" s="145"/>
      <c r="AO59" s="111"/>
      <c r="AP59" s="111"/>
      <c r="AQ59" s="111"/>
      <c r="AR59" s="111"/>
      <c r="AS59" s="111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</row>
    <row r="60" spans="1:76" ht="22.5" x14ac:dyDescent="0.45">
      <c r="A60" s="153"/>
      <c r="B60" s="153"/>
      <c r="C60" s="141"/>
      <c r="D60" s="141"/>
      <c r="E60" s="141"/>
      <c r="F60" s="141"/>
      <c r="G60" s="142"/>
      <c r="H60" s="143"/>
      <c r="I60" s="143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44"/>
      <c r="AJ60" s="111"/>
      <c r="AK60" s="111"/>
      <c r="AL60" s="111"/>
      <c r="AM60" s="111"/>
      <c r="AN60" s="145"/>
      <c r="AO60" s="111"/>
      <c r="AP60" s="111"/>
      <c r="AQ60" s="111"/>
      <c r="AR60" s="111"/>
      <c r="AS60" s="111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</row>
    <row r="61" spans="1:76" ht="22.5" x14ac:dyDescent="0.45">
      <c r="A61" s="153"/>
      <c r="B61" s="153"/>
      <c r="C61" s="141"/>
      <c r="D61" s="141"/>
      <c r="E61" s="141"/>
      <c r="F61" s="141"/>
      <c r="G61" s="142"/>
      <c r="H61" s="143"/>
      <c r="I61" s="143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44"/>
      <c r="AJ61" s="111"/>
      <c r="AK61" s="111"/>
      <c r="AL61" s="111"/>
      <c r="AM61" s="111"/>
      <c r="AN61" s="145"/>
      <c r="AO61" s="111"/>
      <c r="AP61" s="111"/>
      <c r="AQ61" s="111"/>
      <c r="AR61" s="111"/>
      <c r="AS61" s="111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</row>
    <row r="62" spans="1:76" ht="22.5" x14ac:dyDescent="0.45">
      <c r="A62" s="153"/>
      <c r="B62" s="153"/>
      <c r="C62" s="141"/>
      <c r="D62" s="141"/>
      <c r="E62" s="141"/>
      <c r="F62" s="141"/>
      <c r="G62" s="142"/>
      <c r="H62" s="143"/>
      <c r="I62" s="143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44"/>
      <c r="AJ62" s="111"/>
      <c r="AK62" s="111"/>
      <c r="AL62" s="111"/>
      <c r="AM62" s="111"/>
      <c r="AN62" s="145"/>
      <c r="AO62" s="111"/>
      <c r="AP62" s="111"/>
      <c r="AQ62" s="111"/>
      <c r="AR62" s="111"/>
      <c r="AS62" s="111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</row>
    <row r="63" spans="1:76" ht="22.5" x14ac:dyDescent="0.45">
      <c r="A63" s="153"/>
      <c r="B63" s="153"/>
      <c r="C63" s="141"/>
      <c r="D63" s="141"/>
      <c r="E63" s="141"/>
      <c r="F63" s="141"/>
      <c r="G63" s="142"/>
      <c r="H63" s="143"/>
      <c r="I63" s="143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44"/>
      <c r="AJ63" s="111"/>
      <c r="AK63" s="111"/>
      <c r="AL63" s="111"/>
      <c r="AM63" s="111"/>
      <c r="AN63" s="145"/>
      <c r="AO63" s="111"/>
      <c r="AP63" s="111"/>
      <c r="AQ63" s="111"/>
      <c r="AR63" s="111"/>
      <c r="AS63" s="111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</row>
    <row r="64" spans="1:76" ht="22.5" x14ac:dyDescent="0.45">
      <c r="A64" s="156"/>
      <c r="B64" s="156"/>
      <c r="C64" s="141"/>
      <c r="D64" s="141"/>
      <c r="E64" s="141"/>
      <c r="F64" s="141"/>
      <c r="G64" s="142"/>
      <c r="H64" s="143"/>
      <c r="I64" s="143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44"/>
      <c r="AJ64" s="111"/>
      <c r="AK64" s="111"/>
      <c r="AL64" s="111"/>
      <c r="AM64" s="111"/>
      <c r="AN64" s="145"/>
      <c r="AO64" s="111"/>
      <c r="AP64" s="111"/>
      <c r="AQ64" s="111"/>
      <c r="AR64" s="111"/>
      <c r="AS64" s="111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</row>
    <row r="65" spans="1:45" ht="22.5" x14ac:dyDescent="0.45">
      <c r="A65" s="5"/>
      <c r="B65" s="5"/>
      <c r="C65" s="15"/>
      <c r="D65" s="15"/>
      <c r="E65" s="15"/>
      <c r="F65" s="15"/>
      <c r="G65" s="16"/>
      <c r="H65" s="17"/>
      <c r="I65" s="17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12"/>
      <c r="AJ65" s="18"/>
      <c r="AK65" s="18"/>
      <c r="AL65" s="18"/>
      <c r="AM65" s="18"/>
      <c r="AN65" s="136"/>
      <c r="AO65" s="18"/>
      <c r="AP65" s="18"/>
      <c r="AQ65" s="18"/>
      <c r="AR65" s="111"/>
      <c r="AS65" s="18"/>
    </row>
    <row r="66" spans="1:45" ht="22.5" x14ac:dyDescent="0.45">
      <c r="A66" s="24"/>
      <c r="B66" s="24"/>
      <c r="C66" s="15"/>
      <c r="D66" s="15"/>
      <c r="E66" s="15"/>
      <c r="F66" s="15"/>
      <c r="G66" s="16"/>
      <c r="H66" s="17"/>
      <c r="I66" s="17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12"/>
      <c r="AJ66" s="18"/>
      <c r="AK66" s="18"/>
      <c r="AL66" s="18"/>
      <c r="AM66" s="18"/>
      <c r="AN66" s="136"/>
      <c r="AO66" s="18"/>
      <c r="AP66" s="18"/>
      <c r="AQ66" s="18"/>
      <c r="AR66" s="111"/>
      <c r="AS66" s="18"/>
    </row>
    <row r="67" spans="1:45" ht="22.5" x14ac:dyDescent="0.45">
      <c r="A67" s="5"/>
      <c r="B67" s="5"/>
      <c r="C67" s="15"/>
      <c r="D67" s="15"/>
      <c r="E67" s="15"/>
      <c r="F67" s="15"/>
      <c r="G67" s="16"/>
      <c r="H67" s="17"/>
      <c r="I67" s="17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12"/>
      <c r="AJ67" s="18"/>
      <c r="AK67" s="18"/>
      <c r="AL67" s="18"/>
      <c r="AM67" s="18"/>
      <c r="AN67" s="136"/>
      <c r="AO67" s="18"/>
      <c r="AP67" s="18"/>
      <c r="AQ67" s="18"/>
      <c r="AR67" s="111"/>
      <c r="AS67" s="18"/>
    </row>
    <row r="68" spans="1:45" ht="22.5" x14ac:dyDescent="0.45">
      <c r="A68" s="5"/>
      <c r="B68" s="5"/>
      <c r="C68" s="15"/>
      <c r="D68" s="15"/>
      <c r="E68" s="15"/>
      <c r="F68" s="15"/>
      <c r="G68" s="16"/>
      <c r="H68" s="17"/>
      <c r="I68" s="17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12"/>
      <c r="AJ68" s="18"/>
      <c r="AK68" s="18"/>
      <c r="AL68" s="18"/>
      <c r="AM68" s="18"/>
      <c r="AN68" s="136"/>
      <c r="AO68" s="18"/>
      <c r="AP68" s="18"/>
      <c r="AQ68" s="18"/>
      <c r="AR68" s="111"/>
      <c r="AS68" s="18"/>
    </row>
    <row r="69" spans="1:45" ht="22.5" x14ac:dyDescent="0.45">
      <c r="A69" s="5"/>
      <c r="B69" s="5"/>
      <c r="C69" s="15"/>
      <c r="D69" s="15"/>
      <c r="E69" s="15"/>
      <c r="F69" s="15"/>
      <c r="G69" s="16"/>
      <c r="H69" s="17"/>
      <c r="I69" s="17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12"/>
      <c r="AJ69" s="18"/>
      <c r="AK69" s="18"/>
      <c r="AL69" s="18"/>
      <c r="AM69" s="18"/>
      <c r="AN69" s="136"/>
      <c r="AO69" s="18"/>
      <c r="AP69" s="18"/>
      <c r="AQ69" s="18"/>
      <c r="AR69" s="111"/>
      <c r="AS69" s="18"/>
    </row>
    <row r="70" spans="1:45" ht="22.5" x14ac:dyDescent="0.45">
      <c r="A70" s="5"/>
      <c r="B70" s="5"/>
      <c r="C70" s="15"/>
      <c r="D70" s="15"/>
      <c r="E70" s="15"/>
      <c r="F70" s="15"/>
      <c r="G70" s="16"/>
      <c r="H70" s="17"/>
      <c r="I70" s="17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12"/>
      <c r="AJ70" s="18"/>
      <c r="AK70" s="18"/>
      <c r="AL70" s="18"/>
      <c r="AM70" s="18"/>
      <c r="AN70" s="136"/>
      <c r="AO70" s="18"/>
      <c r="AP70" s="18"/>
      <c r="AQ70" s="18"/>
      <c r="AR70" s="111"/>
      <c r="AS70" s="18"/>
    </row>
    <row r="71" spans="1:45" ht="22.5" x14ac:dyDescent="0.45">
      <c r="A71" s="24"/>
      <c r="B71" s="24"/>
      <c r="C71" s="15"/>
      <c r="D71" s="15"/>
      <c r="E71" s="15"/>
      <c r="F71" s="15"/>
      <c r="G71" s="16"/>
      <c r="H71" s="17"/>
      <c r="I71" s="17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12"/>
      <c r="AJ71" s="18"/>
      <c r="AK71" s="18"/>
      <c r="AL71" s="18"/>
      <c r="AM71" s="18"/>
      <c r="AN71" s="136"/>
      <c r="AO71" s="18"/>
      <c r="AP71" s="18"/>
      <c r="AQ71" s="18"/>
      <c r="AR71" s="111"/>
      <c r="AS71" s="18"/>
    </row>
    <row r="72" spans="1:45" ht="22.5" x14ac:dyDescent="0.45">
      <c r="A72" s="24"/>
      <c r="B72" s="24"/>
      <c r="C72" s="15"/>
      <c r="D72" s="15"/>
      <c r="E72" s="15"/>
      <c r="F72" s="15"/>
      <c r="G72" s="16"/>
      <c r="H72" s="17"/>
      <c r="I72" s="17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12"/>
      <c r="AJ72" s="18"/>
      <c r="AK72" s="18"/>
      <c r="AL72" s="18"/>
      <c r="AM72" s="18"/>
      <c r="AN72" s="136"/>
      <c r="AO72" s="18"/>
      <c r="AP72" s="18"/>
      <c r="AQ72" s="18"/>
      <c r="AR72" s="111"/>
      <c r="AS72" s="18"/>
    </row>
    <row r="73" spans="1:45" ht="22.5" x14ac:dyDescent="0.45">
      <c r="A73" s="5"/>
      <c r="B73" s="5"/>
      <c r="C73" s="15"/>
      <c r="D73" s="15"/>
      <c r="E73" s="15"/>
      <c r="F73" s="15"/>
      <c r="G73" s="16"/>
      <c r="H73" s="17"/>
      <c r="I73" s="17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12"/>
      <c r="AJ73" s="18"/>
      <c r="AK73" s="18"/>
      <c r="AL73" s="18"/>
      <c r="AM73" s="18"/>
      <c r="AN73" s="136"/>
      <c r="AO73" s="18"/>
      <c r="AP73" s="18"/>
      <c r="AQ73" s="18"/>
      <c r="AR73" s="111"/>
      <c r="AS73" s="18"/>
    </row>
    <row r="74" spans="1:45" ht="22.5" x14ac:dyDescent="0.45">
      <c r="A74" s="5"/>
      <c r="B74" s="5"/>
      <c r="C74" s="15"/>
      <c r="D74" s="15"/>
      <c r="E74" s="15"/>
      <c r="F74" s="15"/>
      <c r="G74" s="16"/>
      <c r="H74" s="17"/>
      <c r="I74" s="17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12"/>
      <c r="AJ74" s="18"/>
      <c r="AK74" s="18"/>
      <c r="AL74" s="18"/>
      <c r="AM74" s="18"/>
      <c r="AN74" s="136"/>
      <c r="AO74" s="18"/>
      <c r="AP74" s="18"/>
      <c r="AQ74" s="18"/>
      <c r="AR74" s="111"/>
      <c r="AS74" s="18"/>
    </row>
    <row r="75" spans="1:45" ht="22.5" x14ac:dyDescent="0.45">
      <c r="A75" s="5"/>
      <c r="B75" s="5"/>
      <c r="C75" s="15"/>
      <c r="D75" s="15"/>
      <c r="E75" s="15"/>
      <c r="F75" s="15"/>
      <c r="G75" s="16"/>
      <c r="H75" s="17"/>
      <c r="I75" s="17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12"/>
      <c r="AJ75" s="18"/>
      <c r="AK75" s="18"/>
      <c r="AL75" s="18"/>
      <c r="AM75" s="18"/>
      <c r="AN75" s="136"/>
      <c r="AO75" s="18"/>
      <c r="AP75" s="18"/>
      <c r="AQ75" s="18"/>
      <c r="AR75" s="111"/>
      <c r="AS75" s="18"/>
    </row>
    <row r="76" spans="1:45" ht="22.5" x14ac:dyDescent="0.45">
      <c r="A76" s="5"/>
      <c r="B76" s="5"/>
      <c r="C76" s="15"/>
      <c r="D76" s="15"/>
      <c r="E76" s="15"/>
      <c r="F76" s="15"/>
      <c r="G76" s="16"/>
      <c r="H76" s="17"/>
      <c r="I76" s="17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12"/>
      <c r="AJ76" s="18"/>
      <c r="AK76" s="18"/>
      <c r="AL76" s="18"/>
      <c r="AM76" s="18"/>
      <c r="AN76" s="136"/>
      <c r="AO76" s="18"/>
      <c r="AP76" s="18"/>
      <c r="AQ76" s="18"/>
      <c r="AR76" s="111"/>
      <c r="AS76" s="18"/>
    </row>
    <row r="77" spans="1:45" ht="22.5" x14ac:dyDescent="0.45">
      <c r="A77" s="5"/>
      <c r="B77" s="5"/>
      <c r="C77" s="15"/>
      <c r="D77" s="15"/>
      <c r="E77" s="15"/>
      <c r="F77" s="15"/>
      <c r="G77" s="16"/>
      <c r="H77" s="17"/>
      <c r="I77" s="17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12"/>
      <c r="AJ77" s="18"/>
      <c r="AK77" s="18"/>
      <c r="AL77" s="18"/>
      <c r="AM77" s="18"/>
      <c r="AN77" s="136"/>
      <c r="AO77" s="18"/>
      <c r="AP77" s="18"/>
      <c r="AQ77" s="18"/>
      <c r="AR77" s="111"/>
      <c r="AS77" s="18"/>
    </row>
    <row r="78" spans="1:45" ht="22.5" x14ac:dyDescent="0.45">
      <c r="A78" s="24"/>
      <c r="B78" s="24"/>
      <c r="C78" s="15"/>
      <c r="D78" s="15"/>
      <c r="E78" s="15"/>
      <c r="F78" s="15"/>
      <c r="G78" s="16"/>
      <c r="H78" s="17"/>
      <c r="I78" s="17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12"/>
      <c r="AJ78" s="18"/>
      <c r="AK78" s="18"/>
      <c r="AL78" s="18"/>
      <c r="AM78" s="18"/>
      <c r="AN78" s="136"/>
      <c r="AO78" s="18"/>
      <c r="AP78" s="18"/>
      <c r="AQ78" s="18"/>
      <c r="AR78" s="111"/>
      <c r="AS78" s="18"/>
    </row>
    <row r="79" spans="1:45" ht="22.5" x14ac:dyDescent="0.45">
      <c r="A79" s="5"/>
      <c r="B79" s="5"/>
      <c r="C79" s="15"/>
      <c r="D79" s="15"/>
      <c r="E79" s="15"/>
      <c r="F79" s="15"/>
      <c r="G79" s="16"/>
      <c r="H79" s="17"/>
      <c r="I79" s="17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12"/>
      <c r="AJ79" s="18"/>
      <c r="AK79" s="18"/>
      <c r="AL79" s="18"/>
      <c r="AM79" s="18"/>
      <c r="AN79" s="136"/>
      <c r="AO79" s="18"/>
      <c r="AP79" s="18"/>
      <c r="AQ79" s="18"/>
      <c r="AR79" s="111"/>
      <c r="AS79" s="18"/>
    </row>
    <row r="80" spans="1:45" ht="22.5" x14ac:dyDescent="0.45">
      <c r="A80" s="23"/>
      <c r="B80" s="23"/>
    </row>
    <row r="81" spans="1:2" ht="22.5" x14ac:dyDescent="0.45">
      <c r="A81" s="5"/>
      <c r="B81" s="5"/>
    </row>
    <row r="82" spans="1:2" ht="22.5" x14ac:dyDescent="0.45">
      <c r="A82" s="5"/>
      <c r="B82" s="5"/>
    </row>
    <row r="83" spans="1:2" ht="22.5" x14ac:dyDescent="0.45">
      <c r="A83" s="5"/>
      <c r="B83" s="5"/>
    </row>
    <row r="84" spans="1:2" ht="22.5" x14ac:dyDescent="0.45">
      <c r="A84" s="5"/>
      <c r="B84" s="5"/>
    </row>
    <row r="85" spans="1:2" x14ac:dyDescent="0.3">
      <c r="A85" s="22"/>
      <c r="B85" s="22"/>
    </row>
    <row r="86" spans="1:2" ht="22.5" x14ac:dyDescent="0.45">
      <c r="A86" s="5"/>
      <c r="B86" s="5"/>
    </row>
    <row r="87" spans="1:2" ht="22.5" x14ac:dyDescent="0.45">
      <c r="A87" s="5"/>
      <c r="B87" s="5"/>
    </row>
    <row r="88" spans="1:2" ht="22.5" x14ac:dyDescent="0.45">
      <c r="A88" s="5"/>
      <c r="B88" s="5"/>
    </row>
    <row r="89" spans="1:2" ht="22.5" x14ac:dyDescent="0.45">
      <c r="A89" s="5"/>
      <c r="B89" s="5"/>
    </row>
    <row r="90" spans="1:2" ht="22.5" x14ac:dyDescent="0.45">
      <c r="A90" s="24"/>
      <c r="B90" s="24"/>
    </row>
    <row r="91" spans="1:2" ht="22.5" x14ac:dyDescent="0.45">
      <c r="A91" s="5"/>
      <c r="B91" s="5"/>
    </row>
    <row r="92" spans="1:2" ht="22.5" x14ac:dyDescent="0.45">
      <c r="A92" s="5"/>
      <c r="B92" s="5"/>
    </row>
    <row r="93" spans="1:2" ht="22.5" x14ac:dyDescent="0.45">
      <c r="A93" s="5"/>
      <c r="B93" s="5"/>
    </row>
    <row r="94" spans="1:2" ht="22.5" x14ac:dyDescent="0.45">
      <c r="A94" s="5"/>
      <c r="B94" s="5"/>
    </row>
    <row r="95" spans="1:2" ht="22.5" x14ac:dyDescent="0.45">
      <c r="A95" s="5"/>
      <c r="B95" s="5"/>
    </row>
    <row r="96" spans="1:2" ht="22.5" x14ac:dyDescent="0.45">
      <c r="A96" s="4"/>
      <c r="B96" s="4"/>
    </row>
    <row r="97" spans="1:2" ht="22.5" x14ac:dyDescent="0.45">
      <c r="A97" s="5"/>
      <c r="B97" s="5"/>
    </row>
    <row r="98" spans="1:2" ht="22.5" x14ac:dyDescent="0.45">
      <c r="A98" s="5"/>
      <c r="B98" s="5"/>
    </row>
    <row r="99" spans="1:2" ht="22.5" x14ac:dyDescent="0.45">
      <c r="A99" s="5"/>
      <c r="B99" s="5"/>
    </row>
    <row r="100" spans="1:2" ht="22.5" x14ac:dyDescent="0.45">
      <c r="A100" s="5"/>
      <c r="B100" s="5"/>
    </row>
    <row r="101" spans="1:2" ht="22.5" x14ac:dyDescent="0.45">
      <c r="A101" s="5"/>
      <c r="B101" s="5"/>
    </row>
    <row r="102" spans="1:2" ht="22.5" x14ac:dyDescent="0.45">
      <c r="A102" s="5"/>
      <c r="B102" s="5"/>
    </row>
    <row r="103" spans="1:2" ht="22.5" x14ac:dyDescent="0.45">
      <c r="A103" s="5"/>
      <c r="B103" s="5"/>
    </row>
    <row r="104" spans="1:2" ht="22.5" x14ac:dyDescent="0.45">
      <c r="A104" s="5"/>
      <c r="B104" s="5"/>
    </row>
    <row r="105" spans="1:2" ht="22.5" x14ac:dyDescent="0.45">
      <c r="A105" s="5"/>
      <c r="B105" s="5"/>
    </row>
    <row r="106" spans="1:2" ht="22.5" x14ac:dyDescent="0.45">
      <c r="A106" s="5"/>
      <c r="B106" s="5"/>
    </row>
    <row r="107" spans="1:2" ht="22.5" x14ac:dyDescent="0.45">
      <c r="A107" s="5"/>
      <c r="B107" s="5"/>
    </row>
    <row r="108" spans="1:2" x14ac:dyDescent="0.3">
      <c r="A108" s="25"/>
      <c r="B108" s="3"/>
    </row>
  </sheetData>
  <sheetProtection sheet="1" insertColumns="0" insertRows="0" deleteColumns="0" deleteRows="0" selectLockedCells="1"/>
  <mergeCells count="18">
    <mergeCell ref="Q1:W1"/>
    <mergeCell ref="X1:AD1"/>
    <mergeCell ref="J1:P1"/>
    <mergeCell ref="C1:I1"/>
    <mergeCell ref="BL38:BN38"/>
    <mergeCell ref="AE1:AJ1"/>
    <mergeCell ref="AS2:AS3"/>
    <mergeCell ref="AT2:AT3"/>
    <mergeCell ref="AL1:AR1"/>
    <mergeCell ref="BP38:BR38"/>
    <mergeCell ref="BD39:BF39"/>
    <mergeCell ref="BH39:BJ39"/>
    <mergeCell ref="A2:B2"/>
    <mergeCell ref="AZ17:BE17"/>
    <mergeCell ref="AV38:AX38"/>
    <mergeCell ref="BD38:BF38"/>
    <mergeCell ref="BH38:BJ38"/>
    <mergeCell ref="AV39:AX39"/>
  </mergeCells>
  <phoneticPr fontId="17" type="noConversion"/>
  <conditionalFormatting sqref="C16:I79 C4:E15 H4:I15">
    <cfRule type="containsErrors" dxfId="863" priority="19">
      <formula>ISERROR(C4)</formula>
    </cfRule>
  </conditionalFormatting>
  <conditionalFormatting sqref="Q4:Q43">
    <cfRule type="containsErrors" dxfId="862" priority="21">
      <formula>ISERROR(Q4)</formula>
    </cfRule>
    <cfRule type="containsErrors" dxfId="861" priority="22">
      <formula>ISERROR(Q4)</formula>
    </cfRule>
  </conditionalFormatting>
  <conditionalFormatting sqref="J4:J43 O4:P43">
    <cfRule type="containsErrors" dxfId="860" priority="20">
      <formula>ISERROR(J4)</formula>
    </cfRule>
  </conditionalFormatting>
  <conditionalFormatting sqref="T16:U16">
    <cfRule type="containsErrors" dxfId="859" priority="14">
      <formula>ISERROR(T16)</formula>
    </cfRule>
  </conditionalFormatting>
  <conditionalFormatting sqref="AA16:AB16">
    <cfRule type="containsErrors" dxfId="858" priority="13">
      <formula>ISERROR(AA16)</formula>
    </cfRule>
  </conditionalFormatting>
  <conditionalFormatting sqref="V4:W43">
    <cfRule type="containsErrors" dxfId="857" priority="25">
      <formula>ISERROR(V4)</formula>
    </cfRule>
  </conditionalFormatting>
  <conditionalFormatting sqref="X4:X43 AC4:AG43 AJ4:AS43">
    <cfRule type="containsErrors" dxfId="856" priority="12">
      <formula>ISERROR(X4)</formula>
    </cfRule>
  </conditionalFormatting>
  <conditionalFormatting sqref="M16:N16">
    <cfRule type="containsErrors" dxfId="855" priority="10">
      <formula>ISERROR(M16)</formula>
    </cfRule>
  </conditionalFormatting>
  <conditionalFormatting sqref="AC4:AD4">
    <cfRule type="cellIs" dxfId="854" priority="8" operator="equal">
      <formula>0</formula>
    </cfRule>
    <cfRule type="containsText" dxfId="853" priority="9" operator="containsText" text="O">
      <formula>NOT(ISERROR(SEARCH("O",AC4)))</formula>
    </cfRule>
  </conditionalFormatting>
  <conditionalFormatting sqref="AS4">
    <cfRule type="cellIs" dxfId="852" priority="7" operator="greaterThan">
      <formula>2</formula>
    </cfRule>
  </conditionalFormatting>
  <conditionalFormatting sqref="AS4:AS43">
    <cfRule type="cellIs" dxfId="851" priority="6" operator="greaterThan">
      <formula>2</formula>
    </cfRule>
  </conditionalFormatting>
  <conditionalFormatting sqref="AA4:AB15">
    <cfRule type="containsErrors" dxfId="850" priority="4">
      <formula>ISERROR(AA4)</formula>
    </cfRule>
  </conditionalFormatting>
  <conditionalFormatting sqref="T4:U15">
    <cfRule type="containsErrors" dxfId="849" priority="3">
      <formula>ISERROR(T4)</formula>
    </cfRule>
  </conditionalFormatting>
  <conditionalFormatting sqref="M4:N15">
    <cfRule type="containsErrors" dxfId="848" priority="2">
      <formula>ISERROR(M4)</formula>
    </cfRule>
  </conditionalFormatting>
  <conditionalFormatting sqref="F4:G15">
    <cfRule type="containsErrors" dxfId="847" priority="1">
      <formula>ISERROR(F4)</formula>
    </cfRule>
  </conditionalFormatting>
  <pageMargins left="0.7" right="0.7" top="0.75" bottom="0.75" header="0.3" footer="0.3"/>
  <pageSetup paperSize="9" scale="39" orientation="landscape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18530-6129-4FC3-99E4-68DD690C3F8C}">
  <sheetPr>
    <pageSetUpPr fitToPage="1"/>
  </sheetPr>
  <dimension ref="A1:CJ108"/>
  <sheetViews>
    <sheetView zoomScale="75" zoomScaleNormal="75" workbookViewId="0">
      <pane xSplit="1" topLeftCell="B1" activePane="topRight" state="frozen"/>
      <selection pane="topRight" activeCell="A21" sqref="A21"/>
    </sheetView>
  </sheetViews>
  <sheetFormatPr baseColWidth="10" defaultRowHeight="18.75" x14ac:dyDescent="0.3"/>
  <cols>
    <col min="1" max="1" width="30.7109375" style="1" customWidth="1"/>
    <col min="2" max="2" width="30.7109375" style="2" customWidth="1"/>
    <col min="3" max="4" width="12.7109375" style="2" customWidth="1"/>
    <col min="5" max="5" width="14.85546875" style="2" hidden="1" customWidth="1"/>
    <col min="6" max="7" width="12.7109375" style="2" customWidth="1"/>
    <col min="8" max="8" width="7.28515625" style="2" hidden="1" customWidth="1"/>
    <col min="9" max="11" width="12.7109375" style="2" customWidth="1"/>
    <col min="12" max="12" width="12.7109375" style="2" hidden="1" customWidth="1"/>
    <col min="13" max="14" width="12.7109375" style="2" customWidth="1"/>
    <col min="15" max="15" width="12.7109375" style="2" hidden="1" customWidth="1"/>
    <col min="16" max="18" width="12.7109375" style="2" customWidth="1"/>
    <col min="19" max="19" width="12.7109375" style="2" hidden="1" customWidth="1"/>
    <col min="20" max="21" width="12.7109375" style="2" customWidth="1"/>
    <col min="22" max="22" width="4.7109375" style="2" hidden="1" customWidth="1"/>
    <col min="23" max="25" width="12.7109375" style="2" customWidth="1"/>
    <col min="26" max="26" width="15.28515625" style="2" hidden="1" customWidth="1"/>
    <col min="27" max="28" width="12.7109375" style="2" customWidth="1"/>
    <col min="29" max="29" width="9.42578125" style="2" hidden="1" customWidth="1"/>
    <col min="30" max="32" width="12.7109375" style="2" customWidth="1"/>
    <col min="33" max="33" width="12.7109375" style="2" hidden="1" customWidth="1"/>
    <col min="34" max="34" width="12.7109375" style="2" customWidth="1"/>
    <col min="35" max="35" width="12.7109375" style="113" customWidth="1"/>
    <col min="36" max="36" width="12.7109375" style="2" hidden="1" customWidth="1"/>
    <col min="37" max="39" width="12.7109375" style="2" customWidth="1"/>
    <col min="40" max="40" width="16.140625" style="110" hidden="1" customWidth="1"/>
    <col min="41" max="42" width="12.7109375" style="2" customWidth="1"/>
    <col min="43" max="43" width="12.42578125" style="2" hidden="1" customWidth="1"/>
    <col min="44" max="44" width="12.7109375" style="32" customWidth="1"/>
    <col min="45" max="46" width="12.7109375" style="2" customWidth="1"/>
    <col min="47" max="48" width="11.42578125" style="2"/>
    <col min="49" max="49" width="8.140625" style="2" bestFit="1" customWidth="1"/>
    <col min="50" max="51" width="7.28515625" style="2" bestFit="1" customWidth="1"/>
    <col min="52" max="52" width="11.140625" style="2" bestFit="1" customWidth="1"/>
    <col min="53" max="53" width="9.5703125" style="2" customWidth="1"/>
    <col min="54" max="57" width="7.28515625" style="2" bestFit="1" customWidth="1"/>
    <col min="58" max="58" width="8.28515625" style="2" bestFit="1" customWidth="1"/>
    <col min="59" max="59" width="7.7109375" style="2" bestFit="1" customWidth="1"/>
    <col min="60" max="67" width="8.28515625" style="2" bestFit="1" customWidth="1"/>
    <col min="68" max="68" width="8.7109375" style="2" bestFit="1" customWidth="1"/>
    <col min="69" max="69" width="8.28515625" style="2" bestFit="1" customWidth="1"/>
    <col min="70" max="78" width="8.7109375" style="2" bestFit="1" customWidth="1"/>
    <col min="79" max="79" width="8.28515625" style="2" bestFit="1" customWidth="1"/>
    <col min="80" max="88" width="8.7109375" style="2" bestFit="1" customWidth="1"/>
  </cols>
  <sheetData>
    <row r="1" spans="1:88" ht="24" thickBot="1" x14ac:dyDescent="0.4">
      <c r="C1" s="644" t="s">
        <v>83</v>
      </c>
      <c r="D1" s="645"/>
      <c r="E1" s="645"/>
      <c r="F1" s="645"/>
      <c r="G1" s="645"/>
      <c r="H1" s="645"/>
      <c r="I1" s="646"/>
      <c r="J1" s="641" t="s">
        <v>182</v>
      </c>
      <c r="K1" s="642"/>
      <c r="L1" s="642"/>
      <c r="M1" s="642"/>
      <c r="N1" s="642"/>
      <c r="O1" s="642"/>
      <c r="P1" s="643"/>
      <c r="Q1" s="641" t="s">
        <v>221</v>
      </c>
      <c r="R1" s="642"/>
      <c r="S1" s="642"/>
      <c r="T1" s="642"/>
      <c r="U1" s="642"/>
      <c r="V1" s="642"/>
      <c r="W1" s="643"/>
      <c r="X1" s="641" t="s">
        <v>246</v>
      </c>
      <c r="Y1" s="642"/>
      <c r="Z1" s="642"/>
      <c r="AA1" s="642"/>
      <c r="AB1" s="642"/>
      <c r="AC1" s="642"/>
      <c r="AD1" s="643"/>
      <c r="AE1" s="641" t="s">
        <v>258</v>
      </c>
      <c r="AF1" s="650"/>
      <c r="AG1" s="650"/>
      <c r="AH1" s="650"/>
      <c r="AI1" s="650"/>
      <c r="AJ1" s="650"/>
      <c r="AK1" s="313"/>
      <c r="AL1" s="644"/>
      <c r="AM1" s="655"/>
      <c r="AN1" s="655"/>
      <c r="AO1" s="655"/>
      <c r="AP1" s="655"/>
      <c r="AQ1" s="655"/>
      <c r="AR1" s="656"/>
      <c r="AS1" s="164"/>
      <c r="BT1" s="32"/>
      <c r="BU1" s="32"/>
      <c r="BV1" s="32"/>
      <c r="BW1" s="32"/>
      <c r="BX1" s="32"/>
    </row>
    <row r="2" spans="1:88" ht="32.25" thickBot="1" x14ac:dyDescent="0.55000000000000004">
      <c r="A2" s="627" t="s">
        <v>278</v>
      </c>
      <c r="B2" s="628"/>
      <c r="C2" s="6" t="s">
        <v>8</v>
      </c>
      <c r="D2" s="7"/>
      <c r="E2" s="7"/>
      <c r="F2" s="7"/>
      <c r="G2" s="314">
        <f>H2</f>
        <v>5</v>
      </c>
      <c r="H2" s="8">
        <f>COUNT(C4:C43)</f>
        <v>5</v>
      </c>
      <c r="I2" s="28"/>
      <c r="J2" s="165" t="s">
        <v>8</v>
      </c>
      <c r="K2" s="166"/>
      <c r="L2" s="166"/>
      <c r="M2" s="166"/>
      <c r="N2" s="315">
        <f>O2</f>
        <v>5</v>
      </c>
      <c r="O2" s="167">
        <f>COUNT(J4:J43)</f>
        <v>5</v>
      </c>
      <c r="P2" s="167"/>
      <c r="Q2" s="29" t="s">
        <v>8</v>
      </c>
      <c r="R2" s="30"/>
      <c r="S2" s="30"/>
      <c r="T2" s="30"/>
      <c r="U2" s="316">
        <f>V2</f>
        <v>3</v>
      </c>
      <c r="V2" s="31">
        <f>COUNT(Q4:Q43)</f>
        <v>3</v>
      </c>
      <c r="W2" s="168"/>
      <c r="X2" s="29" t="s">
        <v>8</v>
      </c>
      <c r="Y2" s="30"/>
      <c r="Z2" s="30"/>
      <c r="AA2" s="30"/>
      <c r="AB2" s="316">
        <f>AC2</f>
        <v>4</v>
      </c>
      <c r="AC2" s="31">
        <f>COUNT(X4:X43)</f>
        <v>4</v>
      </c>
      <c r="AD2" s="169"/>
      <c r="AE2" s="170" t="s">
        <v>8</v>
      </c>
      <c r="AF2" s="171"/>
      <c r="AG2" s="171"/>
      <c r="AH2" s="171"/>
      <c r="AI2" s="317">
        <f>AJ2</f>
        <v>5</v>
      </c>
      <c r="AJ2" s="171">
        <f>COUNT(AE4:AE43)</f>
        <v>5</v>
      </c>
      <c r="AK2" s="172"/>
      <c r="AL2" s="173" t="s">
        <v>8</v>
      </c>
      <c r="AM2" s="174"/>
      <c r="AN2" s="175"/>
      <c r="AO2" s="174"/>
      <c r="AP2" s="318">
        <f>AQ2</f>
        <v>0</v>
      </c>
      <c r="AQ2" s="174">
        <f>COUNT(AL4:AL43)</f>
        <v>0</v>
      </c>
      <c r="AR2" s="176"/>
      <c r="AS2" s="651" t="s">
        <v>269</v>
      </c>
      <c r="AT2" s="653" t="s">
        <v>270</v>
      </c>
      <c r="AV2" s="9" t="s">
        <v>5</v>
      </c>
      <c r="AW2" s="10">
        <v>1</v>
      </c>
      <c r="AX2" s="10">
        <v>1</v>
      </c>
      <c r="AY2" s="10">
        <v>2</v>
      </c>
      <c r="AZ2" s="10">
        <v>2</v>
      </c>
      <c r="BA2" s="10">
        <v>3</v>
      </c>
      <c r="BB2" s="10">
        <v>3</v>
      </c>
      <c r="BC2" s="10">
        <v>4</v>
      </c>
      <c r="BD2" s="10">
        <v>4</v>
      </c>
      <c r="BE2" s="10">
        <v>4</v>
      </c>
      <c r="BF2" s="10">
        <v>5</v>
      </c>
      <c r="BG2" s="10">
        <v>5</v>
      </c>
      <c r="BH2" s="10">
        <v>5</v>
      </c>
      <c r="BI2" s="10">
        <v>5</v>
      </c>
      <c r="BJ2" s="10">
        <v>5</v>
      </c>
      <c r="BK2" s="10">
        <v>5</v>
      </c>
      <c r="BL2" s="10">
        <v>6</v>
      </c>
      <c r="BM2" s="10">
        <v>6</v>
      </c>
      <c r="BN2" s="10">
        <v>6</v>
      </c>
      <c r="BO2" s="10">
        <v>6</v>
      </c>
      <c r="BP2" s="10">
        <v>6</v>
      </c>
      <c r="BQ2" s="10">
        <v>7</v>
      </c>
      <c r="BR2" s="10">
        <v>7</v>
      </c>
      <c r="BS2" s="10">
        <v>7</v>
      </c>
      <c r="BT2" s="138">
        <v>7</v>
      </c>
      <c r="BU2" s="138">
        <v>7</v>
      </c>
      <c r="BV2" s="138">
        <v>8</v>
      </c>
      <c r="BW2" s="138">
        <v>8</v>
      </c>
      <c r="BX2" s="138">
        <v>8</v>
      </c>
      <c r="BY2" s="10">
        <v>8</v>
      </c>
      <c r="BZ2" s="10">
        <v>8</v>
      </c>
    </row>
    <row r="3" spans="1:88" ht="23.25" thickBot="1" x14ac:dyDescent="0.5">
      <c r="A3" s="63" t="s">
        <v>0</v>
      </c>
      <c r="B3" s="64" t="s">
        <v>1</v>
      </c>
      <c r="C3" s="177" t="s">
        <v>55</v>
      </c>
      <c r="D3" s="178" t="s">
        <v>52</v>
      </c>
      <c r="E3" s="178" t="s">
        <v>275</v>
      </c>
      <c r="F3" s="178" t="s">
        <v>53</v>
      </c>
      <c r="G3" s="179" t="s">
        <v>276</v>
      </c>
      <c r="H3" s="180" t="s">
        <v>54</v>
      </c>
      <c r="I3" s="181" t="s">
        <v>4</v>
      </c>
      <c r="J3" s="182" t="s">
        <v>57</v>
      </c>
      <c r="K3" s="183" t="s">
        <v>58</v>
      </c>
      <c r="L3" s="183" t="s">
        <v>274</v>
      </c>
      <c r="M3" s="183" t="s">
        <v>59</v>
      </c>
      <c r="N3" s="184" t="s">
        <v>60</v>
      </c>
      <c r="O3" s="185" t="s">
        <v>56</v>
      </c>
      <c r="P3" s="186" t="s">
        <v>273</v>
      </c>
      <c r="Q3" s="187" t="s">
        <v>61</v>
      </c>
      <c r="R3" s="188" t="s">
        <v>62</v>
      </c>
      <c r="S3" s="188" t="s">
        <v>271</v>
      </c>
      <c r="T3" s="188" t="s">
        <v>63</v>
      </c>
      <c r="U3" s="189" t="s">
        <v>64</v>
      </c>
      <c r="V3" s="190" t="s">
        <v>65</v>
      </c>
      <c r="W3" s="186" t="s">
        <v>272</v>
      </c>
      <c r="X3" s="187" t="s">
        <v>66</v>
      </c>
      <c r="Y3" s="188" t="s">
        <v>67</v>
      </c>
      <c r="Z3" s="191" t="s">
        <v>245</v>
      </c>
      <c r="AA3" s="103" t="s">
        <v>68</v>
      </c>
      <c r="AB3" s="103" t="s">
        <v>69</v>
      </c>
      <c r="AC3" s="192" t="s">
        <v>70</v>
      </c>
      <c r="AD3" s="103" t="s">
        <v>76</v>
      </c>
      <c r="AE3" s="193" t="s">
        <v>259</v>
      </c>
      <c r="AF3" s="194" t="s">
        <v>260</v>
      </c>
      <c r="AG3" s="194"/>
      <c r="AH3" s="194" t="s">
        <v>261</v>
      </c>
      <c r="AI3" s="194" t="s">
        <v>262</v>
      </c>
      <c r="AJ3" s="195" t="s">
        <v>263</v>
      </c>
      <c r="AK3" s="196" t="s">
        <v>4</v>
      </c>
      <c r="AL3" s="193" t="s">
        <v>264</v>
      </c>
      <c r="AM3" s="194" t="s">
        <v>265</v>
      </c>
      <c r="AN3" s="197"/>
      <c r="AO3" s="194" t="s">
        <v>266</v>
      </c>
      <c r="AP3" s="194" t="s">
        <v>267</v>
      </c>
      <c r="AQ3" s="198" t="s">
        <v>268</v>
      </c>
      <c r="AR3" s="195" t="s">
        <v>4</v>
      </c>
      <c r="AS3" s="652"/>
      <c r="AT3" s="654"/>
      <c r="AW3" s="2" t="s">
        <v>9</v>
      </c>
      <c r="AX3" s="2" t="s">
        <v>10</v>
      </c>
      <c r="AY3" s="2" t="s">
        <v>11</v>
      </c>
      <c r="AZ3" s="2" t="s">
        <v>12</v>
      </c>
      <c r="BA3" s="2" t="s">
        <v>13</v>
      </c>
      <c r="BB3" s="2" t="s">
        <v>14</v>
      </c>
      <c r="BC3" s="2" t="s">
        <v>15</v>
      </c>
      <c r="BD3" s="2" t="s">
        <v>16</v>
      </c>
      <c r="BE3" s="2" t="s">
        <v>17</v>
      </c>
      <c r="BF3" s="2" t="s">
        <v>18</v>
      </c>
      <c r="BG3" s="2" t="s">
        <v>19</v>
      </c>
      <c r="BH3" s="2" t="s">
        <v>20</v>
      </c>
      <c r="BI3" s="2" t="s">
        <v>21</v>
      </c>
      <c r="BJ3" s="2" t="s">
        <v>22</v>
      </c>
      <c r="BK3" s="2" t="s">
        <v>23</v>
      </c>
      <c r="BL3" s="2" t="s">
        <v>24</v>
      </c>
      <c r="BM3" s="2" t="s">
        <v>25</v>
      </c>
      <c r="BN3" s="2" t="s">
        <v>26</v>
      </c>
      <c r="BO3" s="2" t="s">
        <v>27</v>
      </c>
      <c r="BP3" s="2" t="s">
        <v>28</v>
      </c>
      <c r="BQ3" s="2" t="s">
        <v>29</v>
      </c>
      <c r="BR3" s="2" t="s">
        <v>30</v>
      </c>
      <c r="BS3" s="2" t="s">
        <v>31</v>
      </c>
      <c r="BT3" s="32" t="s">
        <v>32</v>
      </c>
      <c r="BU3" s="32" t="s">
        <v>33</v>
      </c>
      <c r="BV3" s="32" t="s">
        <v>34</v>
      </c>
      <c r="BW3" s="32" t="s">
        <v>35</v>
      </c>
      <c r="BX3" s="32" t="s">
        <v>36</v>
      </c>
      <c r="BY3" s="2" t="s">
        <v>37</v>
      </c>
      <c r="BZ3" s="2" t="s">
        <v>38</v>
      </c>
      <c r="CA3" s="2" t="s">
        <v>42</v>
      </c>
      <c r="CB3" s="2" t="s">
        <v>43</v>
      </c>
      <c r="CC3" s="2" t="s">
        <v>44</v>
      </c>
      <c r="CD3" s="2" t="s">
        <v>45</v>
      </c>
      <c r="CE3" s="2" t="s">
        <v>46</v>
      </c>
      <c r="CF3" s="2" t="s">
        <v>47</v>
      </c>
      <c r="CG3" s="2" t="s">
        <v>48</v>
      </c>
      <c r="CH3" s="2" t="s">
        <v>49</v>
      </c>
      <c r="CI3" s="2" t="s">
        <v>50</v>
      </c>
      <c r="CJ3" s="2" t="s">
        <v>51</v>
      </c>
    </row>
    <row r="4" spans="1:88" ht="22.5" x14ac:dyDescent="0.45">
      <c r="A4" s="114" t="s">
        <v>140</v>
      </c>
      <c r="B4" s="114" t="s">
        <v>141</v>
      </c>
      <c r="C4" s="78">
        <f>IF(ISBLANK(F4)," ",_xlfn.RANK.EQ(E4,E$4:E$43))</f>
        <v>3</v>
      </c>
      <c r="D4" s="79">
        <f t="shared" ref="D4:D43" si="0">IF(ISBLANK(F4),"",(F4+(G4*1.0001)))</f>
        <v>135.0068</v>
      </c>
      <c r="E4" s="199">
        <f t="shared" ref="E4:E43" si="1">IF(D4&lt;MAX(D4:D43),ROUND(D4,1),D4)</f>
        <v>135</v>
      </c>
      <c r="F4" s="324">
        <v>67</v>
      </c>
      <c r="G4" s="324">
        <v>68</v>
      </c>
      <c r="H4" s="80">
        <f t="shared" ref="H4:H43" si="2">IF(C4=1,AX$40,IF(C4=2,AX$41,IF(C4=3,AX$42,IF(C4=4,AX$43,IF(C4=5,AX$44,IF(C4=6,AX$45,IF(C4=7,AX$46,IF(C4=8,AX$47,IF(C4=9,AX$48,IF(C4=10,AX$49,"0 "))))))))))</f>
        <v>5</v>
      </c>
      <c r="I4" s="80">
        <f t="shared" ref="I4:I43" si="3">IF(N(H4)=0,"",ROUND(H4,0))</f>
        <v>5</v>
      </c>
      <c r="J4" s="71" t="str">
        <f>IF(ISBLANK(M4)," ",_xlfn.RANK.EQ(L4,L$4:L$43))</f>
        <v xml:space="preserve"> </v>
      </c>
      <c r="K4" s="72" t="str">
        <f t="shared" ref="K4:K43" si="4">IF(ISBLANK(M4),"",(M4+(N4*1.0001)))</f>
        <v/>
      </c>
      <c r="L4" s="72" t="str">
        <f t="shared" ref="L4:L43" si="5">IF(K4&lt;MAX(K4:K43),ROUND(K4,1),K4)</f>
        <v/>
      </c>
      <c r="M4" s="123"/>
      <c r="N4" s="123"/>
      <c r="O4" s="73" t="str">
        <f t="shared" ref="O4:O43" si="6">IF(J4=1,BB$40,IF(J4=2,BB$41,IF(J4=3,BB$42,IF(J4=4,BB$43,IF(J4=5,BB$44,IF(J4=6,BB$45,IF(J4=7,BB$46,IF(J4=8,BB$47,IF(J4=9,BB$48,IF(J4=10,BB$49,"0 "))))))))))</f>
        <v xml:space="preserve">0 </v>
      </c>
      <c r="P4" s="200" t="str">
        <f t="shared" ref="P4:P43" si="7">IF(N(O4)=0,"",ROUND(O4,0))</f>
        <v/>
      </c>
      <c r="Q4" s="84" t="str">
        <f>IF(ISBLANK(T4)," ",_xlfn.RANK.EQ(S4,S$4:S$43))</f>
        <v xml:space="preserve"> </v>
      </c>
      <c r="R4" s="85" t="str">
        <f t="shared" ref="R4:R43" si="8">IF(ISBLANK(T4),"",(T4+(U4*1.0001)))</f>
        <v/>
      </c>
      <c r="S4" s="85" t="str">
        <f t="shared" ref="S4:S43" si="9">IF(R4&lt;MAX(R4:R43),ROUND(R4,1),R4)</f>
        <v/>
      </c>
      <c r="T4" s="323"/>
      <c r="U4" s="323"/>
      <c r="V4" s="201" t="str">
        <f>IF(Q4=1,BF$40,IF(Q4=2,BF$41,IF(Q4=3,BF$42,IF(Q4=4,BF$43,IF(Q4=5,BF$44,IF(Q4=6,BF$45,IF(Q4=7,BF$46,IF(Q4=8,BF$47,IF(Q4=9,BF$48,IF(Q4=10,BF$49,"0 "))))))))))</f>
        <v xml:space="preserve">0 </v>
      </c>
      <c r="W4" s="202" t="str">
        <f t="shared" ref="W4:W43" si="10">IF(N(V4)=0,"",ROUND(V4,0))</f>
        <v/>
      </c>
      <c r="X4" s="91" t="str">
        <f t="shared" ref="X4:X12" si="11">IF(ISBLANK(AA4)," ",_xlfn.RANK.EQ(Z4,Z$4:Z$43))</f>
        <v xml:space="preserve"> </v>
      </c>
      <c r="Y4" s="92" t="str">
        <f t="shared" ref="Y4:Y12" si="12">IF(ISBLANK(AA4),"",(AA4+(AB4*1.0001)))</f>
        <v/>
      </c>
      <c r="Z4" s="92" t="str">
        <f t="shared" ref="Z4:Z43" si="13">IF(Y4&lt;MAX(Y4:Y43),ROUND(Y4,1),Y4)</f>
        <v/>
      </c>
      <c r="AA4" s="162"/>
      <c r="AB4" s="162"/>
      <c r="AC4" s="203" t="str">
        <f>IF(X4=1,BJ$40,IF(X4=2,BJ$41,IF(X4=3,BJ$42,IF(X4=4,BJ$43,IF(X4=5,BJ$44,IF(X4=6,BJ$45,IF(X4=7,BJ$46,IF(X4=8,BJ$47,IF(X4=9,BJ$48,IF(X4=10,BJ$49,"0 "))))))))))</f>
        <v xml:space="preserve">0 </v>
      </c>
      <c r="AD4" s="204" t="str">
        <f t="shared" ref="AD4:AD43" si="14">IF(N(AC4)=0,"",ROUND(AC4,0))</f>
        <v/>
      </c>
      <c r="AE4" s="205" t="str">
        <f t="shared" ref="AE4:AE12" si="15">IF(ISBLANK(AH4)," ",_xlfn.RANK.EQ(AG4,AG$4:AG$43))</f>
        <v xml:space="preserve"> </v>
      </c>
      <c r="AF4" s="206" t="str">
        <f t="shared" ref="AF4:AF12" si="16">IF(ISBLANK(AH4),"",(AH4+(AI4*1.0001)))</f>
        <v/>
      </c>
      <c r="AG4" s="206" t="str">
        <f>IF(AF4&lt;MAX(AF4:AF43),ROUND(AF4,1),AF4)</f>
        <v/>
      </c>
      <c r="AH4" s="130"/>
      <c r="AI4" s="130"/>
      <c r="AJ4" s="207" t="str">
        <f t="shared" ref="AJ4:AJ43" si="17">IF(AE4=1,BN$40,IF(AE4=2,BN$41,IF(AE4=3,BN$42,IF(AE4=4,BN$43,IF(AE4=5,BN$44,IF(AE4=6,BN$45,IF(AE4=7,BN$46,IF(AE4=8,BN$47,IF(AE4=9,BN$48,IF(AE4=10,BN$49,"0"))))))))))</f>
        <v>0</v>
      </c>
      <c r="AK4" s="208" t="str">
        <f>IF(N(AJ4)=0,"",ROUND(AJ4,0))</f>
        <v/>
      </c>
      <c r="AL4" s="209" t="str">
        <f>IF(ISBLANK(AO4)," ",_xlfn.RANK.EQ(AN4,AN$4:AN$43))</f>
        <v xml:space="preserve"> </v>
      </c>
      <c r="AM4" s="210" t="str">
        <f>IF(ISBLANK(AO4),"",(AO4+(AP4*1.0001)))</f>
        <v/>
      </c>
      <c r="AN4" s="211" t="str">
        <f>IF(AM4&lt;MAX(AM4:AM43),ROUND(AM4,1),AM4)</f>
        <v/>
      </c>
      <c r="AO4" s="134"/>
      <c r="AP4" s="134"/>
      <c r="AQ4" s="212" t="str">
        <f t="shared" ref="AQ4:AQ43" si="18">IF(AL4=1,BR$40,IF(AL4=2,BR$41,IF(AL4=3,BR$42,IF(AL4=4,BR$43,IF(AL4=5,BR$44,IF(AL4=6,BR$45,IF(AL4=7,BR$46,IF(AL4=8,BR$47,IF(AL4=9,BR$48,IF(AL4=10,BR$49,"0"))))))))))</f>
        <v>0</v>
      </c>
      <c r="AR4" s="213" t="str">
        <f>IF(N(AQ4)=0,"",ROUND(AQ4,0))</f>
        <v/>
      </c>
      <c r="AS4" s="214">
        <f t="shared" ref="AS4:AS43" si="19">COUNT(C4,J4,Q4,X4,AE4,AL4)</f>
        <v>1</v>
      </c>
      <c r="AT4" s="215">
        <f t="shared" ref="AT4:AT43" si="20">H4+O4+V4+AC4+AJ4+AQ4</f>
        <v>5</v>
      </c>
      <c r="AU4" s="110"/>
      <c r="AW4" s="11" t="s">
        <v>9</v>
      </c>
      <c r="AX4" s="11" t="s">
        <v>10</v>
      </c>
      <c r="AY4" s="11" t="s">
        <v>11</v>
      </c>
      <c r="AZ4" s="11" t="s">
        <v>12</v>
      </c>
      <c r="BA4" s="11" t="s">
        <v>13</v>
      </c>
      <c r="BB4" s="11" t="s">
        <v>14</v>
      </c>
      <c r="BC4" s="11" t="s">
        <v>15</v>
      </c>
      <c r="BD4" s="11" t="s">
        <v>16</v>
      </c>
      <c r="BE4" s="11" t="s">
        <v>17</v>
      </c>
      <c r="BF4" s="11" t="s">
        <v>18</v>
      </c>
      <c r="BG4" s="11" t="s">
        <v>19</v>
      </c>
      <c r="BH4" s="11" t="s">
        <v>20</v>
      </c>
      <c r="BI4" s="11" t="s">
        <v>21</v>
      </c>
      <c r="BJ4" s="11" t="s">
        <v>22</v>
      </c>
      <c r="BK4" s="11" t="s">
        <v>23</v>
      </c>
      <c r="BL4" s="11" t="s">
        <v>24</v>
      </c>
      <c r="BM4" s="11" t="s">
        <v>25</v>
      </c>
      <c r="BN4" s="11" t="s">
        <v>26</v>
      </c>
      <c r="BO4" s="11" t="s">
        <v>27</v>
      </c>
      <c r="BP4" s="11" t="s">
        <v>28</v>
      </c>
      <c r="BQ4" s="11" t="s">
        <v>29</v>
      </c>
      <c r="BR4" s="11" t="s">
        <v>30</v>
      </c>
      <c r="BS4" s="11" t="s">
        <v>31</v>
      </c>
      <c r="BT4" s="140" t="s">
        <v>32</v>
      </c>
      <c r="BU4" s="140" t="s">
        <v>33</v>
      </c>
      <c r="BV4" s="140" t="s">
        <v>34</v>
      </c>
      <c r="BW4" s="140" t="s">
        <v>35</v>
      </c>
      <c r="BX4" s="140" t="s">
        <v>36</v>
      </c>
      <c r="BY4" s="11" t="s">
        <v>37</v>
      </c>
      <c r="BZ4" s="11" t="s">
        <v>38</v>
      </c>
      <c r="CA4" s="11">
        <v>31</v>
      </c>
      <c r="CB4" s="11">
        <v>32</v>
      </c>
      <c r="CC4" s="11">
        <v>33</v>
      </c>
      <c r="CD4" s="11">
        <v>34</v>
      </c>
      <c r="CE4" s="11">
        <v>35</v>
      </c>
      <c r="CF4" s="11">
        <v>36</v>
      </c>
      <c r="CG4" s="11">
        <v>37</v>
      </c>
      <c r="CH4" s="11">
        <v>38</v>
      </c>
      <c r="CI4" s="11">
        <v>39</v>
      </c>
      <c r="CJ4" s="11">
        <v>40</v>
      </c>
    </row>
    <row r="5" spans="1:88" ht="22.5" x14ac:dyDescent="0.45">
      <c r="A5" s="115" t="s">
        <v>142</v>
      </c>
      <c r="B5" s="115" t="s">
        <v>143</v>
      </c>
      <c r="C5" s="78">
        <f t="shared" ref="C5:C43" si="21">IF(ISBLANK(F5)," ",_xlfn.RANK.EQ(E5,E$4:E$43))</f>
        <v>4</v>
      </c>
      <c r="D5" s="79">
        <f t="shared" si="0"/>
        <v>132.00650000000002</v>
      </c>
      <c r="E5" s="199">
        <f t="shared" si="1"/>
        <v>132</v>
      </c>
      <c r="F5" s="324">
        <v>67</v>
      </c>
      <c r="G5" s="324">
        <v>65</v>
      </c>
      <c r="H5" s="80">
        <f t="shared" si="2"/>
        <v>0</v>
      </c>
      <c r="I5" s="80" t="str">
        <f t="shared" si="3"/>
        <v/>
      </c>
      <c r="J5" s="71">
        <f t="shared" ref="J5:J43" si="22">IF(ISBLANK(M5)," ",_xlfn.RANK.EQ(L5,L$4:L$43))</f>
        <v>3</v>
      </c>
      <c r="K5" s="72">
        <f t="shared" si="4"/>
        <v>136.00655</v>
      </c>
      <c r="L5" s="72">
        <f t="shared" si="5"/>
        <v>136</v>
      </c>
      <c r="M5" s="123">
        <v>70.5</v>
      </c>
      <c r="N5" s="123">
        <v>65.5</v>
      </c>
      <c r="O5" s="73">
        <f t="shared" si="6"/>
        <v>5</v>
      </c>
      <c r="P5" s="216">
        <f t="shared" si="7"/>
        <v>5</v>
      </c>
      <c r="Q5" s="84" t="str">
        <f t="shared" ref="Q5:Q43" si="23">IF(ISBLANK(T5)," ",_xlfn.RANK.EQ(S5,S$4:S$43))</f>
        <v xml:space="preserve"> </v>
      </c>
      <c r="R5" s="85" t="str">
        <f t="shared" si="8"/>
        <v/>
      </c>
      <c r="S5" s="85" t="str">
        <f t="shared" si="9"/>
        <v/>
      </c>
      <c r="T5" s="323"/>
      <c r="U5" s="323"/>
      <c r="V5" s="201" t="str">
        <f t="shared" ref="V5:V43" si="24">IF(Q5=1,BF$40,IF(Q5=2,BF$41,IF(Q5=3,BF$42,IF(Q5=4,BF$43,IF(Q5=5,BF$44,IF(Q5=6,BF$45,IF(Q5=7,BF$46,IF(Q5=8,BF$47,IF(Q5=9,BF$48,IF(Q5=10,BF$49,"0 "))))))))))</f>
        <v xml:space="preserve">0 </v>
      </c>
      <c r="W5" s="86" t="str">
        <f t="shared" si="10"/>
        <v/>
      </c>
      <c r="X5" s="91" t="str">
        <f t="shared" si="11"/>
        <v xml:space="preserve"> </v>
      </c>
      <c r="Y5" s="92" t="str">
        <f t="shared" si="12"/>
        <v/>
      </c>
      <c r="Z5" s="92" t="str">
        <f t="shared" si="13"/>
        <v/>
      </c>
      <c r="AA5" s="162"/>
      <c r="AB5" s="162"/>
      <c r="AC5" s="217" t="str">
        <f t="shared" ref="AC5:AC43" si="25">IF(X5=1,BJ$40,IF(X5=2,BJ$41,IF(X5=3,BJ$42,IF(X5=4,BJ$43,IF(X5=5,BJ$44,IF(X5=6,BJ$45,IF(X5=7,BJ$46,IF(X5=8,BJ$47,IF(X5=9,BJ$48,IF(X5=10,BJ$49,"0"))))))))))</f>
        <v>0</v>
      </c>
      <c r="AD5" s="218" t="str">
        <f t="shared" si="14"/>
        <v/>
      </c>
      <c r="AE5" s="205">
        <f t="shared" si="15"/>
        <v>5</v>
      </c>
      <c r="AF5" s="206">
        <f t="shared" si="16"/>
        <v>129.50620000000001</v>
      </c>
      <c r="AG5" s="206">
        <f t="shared" ref="AG5:AG43" si="26">IF(AF5&lt;MAX(AF5:AF44),ROUND(AF5,1),AF5)</f>
        <v>129.5</v>
      </c>
      <c r="AH5" s="130">
        <v>67.5</v>
      </c>
      <c r="AI5" s="130">
        <v>62</v>
      </c>
      <c r="AJ5" s="207">
        <f t="shared" si="17"/>
        <v>0</v>
      </c>
      <c r="AK5" s="208" t="str">
        <f t="shared" ref="AK5:AK43" si="27">IF(N(AJ5)=0,"",ROUND(AJ5,0))</f>
        <v/>
      </c>
      <c r="AL5" s="209" t="str">
        <f t="shared" ref="AL5:AL12" si="28">IF(ISBLANK(AO5)," ",_xlfn.RANK.EQ(AN5,AN$4:AN$43))</f>
        <v xml:space="preserve"> </v>
      </c>
      <c r="AM5" s="210" t="str">
        <f t="shared" ref="AM5:AM43" si="29">IF(ISBLANK(AO5),"",(AO5+(AP5*1.0001)))</f>
        <v/>
      </c>
      <c r="AN5" s="211" t="str">
        <f t="shared" ref="AN5:AN43" si="30">IF(AM5&lt;MAX(AM5:AM44),ROUND(AM5,1),AM5)</f>
        <v/>
      </c>
      <c r="AO5" s="134"/>
      <c r="AP5" s="134"/>
      <c r="AQ5" s="212" t="str">
        <f t="shared" si="18"/>
        <v>0</v>
      </c>
      <c r="AR5" s="213" t="str">
        <f t="shared" ref="AR5:AR43" si="31">IF(N(AQ5)=0,"",ROUND(AQ5,0))</f>
        <v/>
      </c>
      <c r="AS5" s="214">
        <f t="shared" si="19"/>
        <v>3</v>
      </c>
      <c r="AT5" s="215">
        <f t="shared" si="20"/>
        <v>5</v>
      </c>
      <c r="AV5" s="9">
        <v>1</v>
      </c>
      <c r="AW5" s="2">
        <v>1</v>
      </c>
      <c r="AX5" s="2">
        <v>3</v>
      </c>
      <c r="AY5" s="2">
        <v>5</v>
      </c>
      <c r="AZ5" s="2">
        <v>7</v>
      </c>
      <c r="BA5" s="2">
        <f t="shared" ref="BA5:CJ5" si="32">SUM(5+BA4-1)</f>
        <v>9</v>
      </c>
      <c r="BB5" s="2">
        <f t="shared" si="32"/>
        <v>10</v>
      </c>
      <c r="BC5" s="2">
        <f t="shared" si="32"/>
        <v>11</v>
      </c>
      <c r="BD5" s="2">
        <f t="shared" si="32"/>
        <v>12</v>
      </c>
      <c r="BE5" s="2">
        <f t="shared" si="32"/>
        <v>13</v>
      </c>
      <c r="BF5" s="2">
        <f t="shared" si="32"/>
        <v>14</v>
      </c>
      <c r="BG5" s="2">
        <f t="shared" si="32"/>
        <v>15</v>
      </c>
      <c r="BH5" s="2">
        <f t="shared" si="32"/>
        <v>16</v>
      </c>
      <c r="BI5" s="2">
        <f t="shared" si="32"/>
        <v>17</v>
      </c>
      <c r="BJ5" s="2">
        <f t="shared" si="32"/>
        <v>18</v>
      </c>
      <c r="BK5" s="2">
        <f t="shared" si="32"/>
        <v>19</v>
      </c>
      <c r="BL5" s="2">
        <f t="shared" si="32"/>
        <v>20</v>
      </c>
      <c r="BM5" s="2">
        <f t="shared" si="32"/>
        <v>21</v>
      </c>
      <c r="BN5" s="2">
        <f t="shared" si="32"/>
        <v>22</v>
      </c>
      <c r="BO5" s="2">
        <f t="shared" si="32"/>
        <v>23</v>
      </c>
      <c r="BP5" s="2">
        <f t="shared" si="32"/>
        <v>24</v>
      </c>
      <c r="BQ5" s="2">
        <f t="shared" si="32"/>
        <v>25</v>
      </c>
      <c r="BR5" s="2">
        <f t="shared" si="32"/>
        <v>26</v>
      </c>
      <c r="BS5" s="2">
        <f t="shared" si="32"/>
        <v>27</v>
      </c>
      <c r="BT5" s="32">
        <f t="shared" si="32"/>
        <v>28</v>
      </c>
      <c r="BU5" s="32">
        <f t="shared" si="32"/>
        <v>29</v>
      </c>
      <c r="BV5" s="32">
        <f t="shared" si="32"/>
        <v>30</v>
      </c>
      <c r="BW5" s="32">
        <f t="shared" si="32"/>
        <v>31</v>
      </c>
      <c r="BX5" s="32">
        <f t="shared" si="32"/>
        <v>32</v>
      </c>
      <c r="BY5" s="2">
        <f t="shared" si="32"/>
        <v>33</v>
      </c>
      <c r="BZ5" s="2">
        <f t="shared" si="32"/>
        <v>34</v>
      </c>
      <c r="CA5" s="2">
        <f t="shared" si="32"/>
        <v>35</v>
      </c>
      <c r="CB5" s="2">
        <f t="shared" si="32"/>
        <v>36</v>
      </c>
      <c r="CC5" s="2">
        <f t="shared" si="32"/>
        <v>37</v>
      </c>
      <c r="CD5" s="2">
        <f t="shared" si="32"/>
        <v>38</v>
      </c>
      <c r="CE5" s="2">
        <f t="shared" si="32"/>
        <v>39</v>
      </c>
      <c r="CF5" s="2">
        <f t="shared" si="32"/>
        <v>40</v>
      </c>
      <c r="CG5" s="2">
        <f t="shared" si="32"/>
        <v>41</v>
      </c>
      <c r="CH5" s="2">
        <f t="shared" si="32"/>
        <v>42</v>
      </c>
      <c r="CI5" s="2">
        <f t="shared" si="32"/>
        <v>43</v>
      </c>
      <c r="CJ5" s="2">
        <f t="shared" si="32"/>
        <v>44</v>
      </c>
    </row>
    <row r="6" spans="1:88" ht="22.5" x14ac:dyDescent="0.45">
      <c r="A6" s="114" t="s">
        <v>144</v>
      </c>
      <c r="B6" s="114" t="s">
        <v>103</v>
      </c>
      <c r="C6" s="78">
        <f t="shared" si="21"/>
        <v>5</v>
      </c>
      <c r="D6" s="79">
        <f t="shared" si="0"/>
        <v>64.006399999999999</v>
      </c>
      <c r="E6" s="199">
        <f t="shared" si="1"/>
        <v>64</v>
      </c>
      <c r="F6" s="324">
        <v>0</v>
      </c>
      <c r="G6" s="324">
        <v>64</v>
      </c>
      <c r="H6" s="80">
        <f t="shared" si="2"/>
        <v>0</v>
      </c>
      <c r="I6" s="80" t="str">
        <f t="shared" si="3"/>
        <v/>
      </c>
      <c r="J6" s="71">
        <f t="shared" si="22"/>
        <v>4</v>
      </c>
      <c r="K6" s="72">
        <f t="shared" si="4"/>
        <v>132.50659999999999</v>
      </c>
      <c r="L6" s="72">
        <f t="shared" si="5"/>
        <v>132.5</v>
      </c>
      <c r="M6" s="123">
        <v>66.5</v>
      </c>
      <c r="N6" s="123">
        <v>66</v>
      </c>
      <c r="O6" s="73">
        <f t="shared" si="6"/>
        <v>0</v>
      </c>
      <c r="P6" s="216" t="str">
        <f t="shared" si="7"/>
        <v/>
      </c>
      <c r="Q6" s="84">
        <f t="shared" si="23"/>
        <v>3</v>
      </c>
      <c r="R6" s="85">
        <f t="shared" si="8"/>
        <v>66.506649999999993</v>
      </c>
      <c r="S6" s="85">
        <f t="shared" si="9"/>
        <v>66.5</v>
      </c>
      <c r="T6" s="323">
        <v>0</v>
      </c>
      <c r="U6" s="323">
        <v>66.5</v>
      </c>
      <c r="V6" s="201">
        <f t="shared" si="24"/>
        <v>0</v>
      </c>
      <c r="W6" s="86" t="str">
        <f t="shared" si="10"/>
        <v/>
      </c>
      <c r="X6" s="91">
        <f t="shared" si="11"/>
        <v>3</v>
      </c>
      <c r="Y6" s="92">
        <f t="shared" si="12"/>
        <v>131.50639999999999</v>
      </c>
      <c r="Z6" s="92">
        <f t="shared" si="13"/>
        <v>131.5</v>
      </c>
      <c r="AA6" s="162">
        <v>67.5</v>
      </c>
      <c r="AB6" s="162">
        <v>64</v>
      </c>
      <c r="AC6" s="217">
        <f t="shared" si="25"/>
        <v>0</v>
      </c>
      <c r="AD6" s="218" t="str">
        <f t="shared" si="14"/>
        <v/>
      </c>
      <c r="AE6" s="205" t="str">
        <f t="shared" si="15"/>
        <v xml:space="preserve"> </v>
      </c>
      <c r="AF6" s="206" t="str">
        <f t="shared" si="16"/>
        <v/>
      </c>
      <c r="AG6" s="206" t="str">
        <f t="shared" si="26"/>
        <v/>
      </c>
      <c r="AH6" s="130"/>
      <c r="AI6" s="130"/>
      <c r="AJ6" s="207" t="str">
        <f t="shared" si="17"/>
        <v>0</v>
      </c>
      <c r="AK6" s="219" t="str">
        <f t="shared" si="27"/>
        <v/>
      </c>
      <c r="AL6" s="209" t="str">
        <f t="shared" si="28"/>
        <v xml:space="preserve"> </v>
      </c>
      <c r="AM6" s="210" t="str">
        <f t="shared" si="29"/>
        <v/>
      </c>
      <c r="AN6" s="211" t="str">
        <f t="shared" si="30"/>
        <v/>
      </c>
      <c r="AO6" s="134"/>
      <c r="AP6" s="134"/>
      <c r="AQ6" s="212" t="str">
        <f t="shared" si="18"/>
        <v>0</v>
      </c>
      <c r="AR6" s="213" t="str">
        <f t="shared" si="31"/>
        <v/>
      </c>
      <c r="AS6" s="214">
        <f t="shared" si="19"/>
        <v>4</v>
      </c>
      <c r="AT6" s="215">
        <f t="shared" si="20"/>
        <v>0</v>
      </c>
      <c r="AV6" s="2">
        <v>2</v>
      </c>
      <c r="AY6" s="2">
        <f t="shared" ref="AY6" si="33">SUM(AY5-2)</f>
        <v>3</v>
      </c>
      <c r="AZ6" s="2">
        <f>SUM(AZ5-2)</f>
        <v>5</v>
      </c>
      <c r="BA6" s="2">
        <f>SUM(BA5-2)</f>
        <v>7</v>
      </c>
      <c r="BB6" s="2">
        <f t="shared" ref="BB6:BY6" si="34">SUM(BB5-2)</f>
        <v>8</v>
      </c>
      <c r="BC6" s="2">
        <f t="shared" si="34"/>
        <v>9</v>
      </c>
      <c r="BD6" s="2">
        <f t="shared" si="34"/>
        <v>10</v>
      </c>
      <c r="BE6" s="2">
        <f t="shared" si="34"/>
        <v>11</v>
      </c>
      <c r="BF6" s="2">
        <f t="shared" si="34"/>
        <v>12</v>
      </c>
      <c r="BG6" s="2">
        <f t="shared" si="34"/>
        <v>13</v>
      </c>
      <c r="BH6" s="2">
        <f t="shared" si="34"/>
        <v>14</v>
      </c>
      <c r="BI6" s="2">
        <f t="shared" si="34"/>
        <v>15</v>
      </c>
      <c r="BJ6" s="2">
        <f t="shared" si="34"/>
        <v>16</v>
      </c>
      <c r="BK6" s="2">
        <f t="shared" si="34"/>
        <v>17</v>
      </c>
      <c r="BL6" s="2">
        <f t="shared" si="34"/>
        <v>18</v>
      </c>
      <c r="BM6" s="2">
        <f t="shared" si="34"/>
        <v>19</v>
      </c>
      <c r="BN6" s="2">
        <f t="shared" si="34"/>
        <v>20</v>
      </c>
      <c r="BO6" s="2">
        <f t="shared" si="34"/>
        <v>21</v>
      </c>
      <c r="BP6" s="2">
        <f t="shared" si="34"/>
        <v>22</v>
      </c>
      <c r="BQ6" s="2">
        <f t="shared" si="34"/>
        <v>23</v>
      </c>
      <c r="BR6" s="2">
        <f t="shared" si="34"/>
        <v>24</v>
      </c>
      <c r="BS6" s="2">
        <f t="shared" si="34"/>
        <v>25</v>
      </c>
      <c r="BT6" s="32">
        <f t="shared" si="34"/>
        <v>26</v>
      </c>
      <c r="BU6" s="32">
        <f t="shared" si="34"/>
        <v>27</v>
      </c>
      <c r="BV6" s="32">
        <f t="shared" si="34"/>
        <v>28</v>
      </c>
      <c r="BW6" s="32">
        <f t="shared" si="34"/>
        <v>29</v>
      </c>
      <c r="BX6" s="32">
        <f t="shared" si="34"/>
        <v>30</v>
      </c>
      <c r="BY6" s="2">
        <f t="shared" si="34"/>
        <v>31</v>
      </c>
      <c r="BZ6" s="2">
        <f>SUM(BZ5-2)</f>
        <v>32</v>
      </c>
      <c r="CA6" s="2">
        <f t="shared" ref="CA6:CJ6" si="35">SUM(CA5-2)</f>
        <v>33</v>
      </c>
      <c r="CB6" s="2">
        <f t="shared" si="35"/>
        <v>34</v>
      </c>
      <c r="CC6" s="2">
        <f t="shared" si="35"/>
        <v>35</v>
      </c>
      <c r="CD6" s="2">
        <f t="shared" si="35"/>
        <v>36</v>
      </c>
      <c r="CE6" s="2">
        <f t="shared" si="35"/>
        <v>37</v>
      </c>
      <c r="CF6" s="2">
        <f t="shared" si="35"/>
        <v>38</v>
      </c>
      <c r="CG6" s="2">
        <f t="shared" si="35"/>
        <v>39</v>
      </c>
      <c r="CH6" s="2">
        <f t="shared" si="35"/>
        <v>40</v>
      </c>
      <c r="CI6" s="2">
        <f t="shared" si="35"/>
        <v>41</v>
      </c>
      <c r="CJ6" s="2">
        <f t="shared" si="35"/>
        <v>42</v>
      </c>
    </row>
    <row r="7" spans="1:88" ht="22.5" x14ac:dyDescent="0.45">
      <c r="A7" s="114" t="s">
        <v>146</v>
      </c>
      <c r="B7" s="114" t="s">
        <v>145</v>
      </c>
      <c r="C7" s="78">
        <f t="shared" si="21"/>
        <v>1</v>
      </c>
      <c r="D7" s="79">
        <f t="shared" si="0"/>
        <v>143.50720000000001</v>
      </c>
      <c r="E7" s="199">
        <f t="shared" si="1"/>
        <v>143.50720000000001</v>
      </c>
      <c r="F7" s="324">
        <v>71.5</v>
      </c>
      <c r="G7" s="324">
        <v>72</v>
      </c>
      <c r="H7" s="80">
        <f t="shared" si="2"/>
        <v>9</v>
      </c>
      <c r="I7" s="80">
        <f t="shared" si="3"/>
        <v>9</v>
      </c>
      <c r="J7" s="71">
        <f t="shared" si="22"/>
        <v>1</v>
      </c>
      <c r="K7" s="72">
        <f t="shared" si="4"/>
        <v>144.50745000000001</v>
      </c>
      <c r="L7" s="72">
        <f t="shared" si="5"/>
        <v>144.50745000000001</v>
      </c>
      <c r="M7" s="123">
        <v>70</v>
      </c>
      <c r="N7" s="123">
        <v>74.5</v>
      </c>
      <c r="O7" s="73">
        <f t="shared" si="6"/>
        <v>9</v>
      </c>
      <c r="P7" s="216">
        <f t="shared" si="7"/>
        <v>9</v>
      </c>
      <c r="Q7" s="84" t="str">
        <f t="shared" si="23"/>
        <v xml:space="preserve"> </v>
      </c>
      <c r="R7" s="85" t="str">
        <f t="shared" si="8"/>
        <v/>
      </c>
      <c r="S7" s="85" t="str">
        <f t="shared" si="9"/>
        <v/>
      </c>
      <c r="T7" s="323"/>
      <c r="U7" s="323"/>
      <c r="V7" s="201" t="str">
        <f t="shared" si="24"/>
        <v xml:space="preserve">0 </v>
      </c>
      <c r="W7" s="86" t="str">
        <f t="shared" si="10"/>
        <v/>
      </c>
      <c r="X7" s="91">
        <f t="shared" si="11"/>
        <v>2</v>
      </c>
      <c r="Y7" s="92">
        <f t="shared" si="12"/>
        <v>144.00720000000001</v>
      </c>
      <c r="Z7" s="92">
        <f t="shared" si="13"/>
        <v>144</v>
      </c>
      <c r="AA7" s="162">
        <v>72</v>
      </c>
      <c r="AB7" s="162">
        <v>72</v>
      </c>
      <c r="AC7" s="217">
        <f t="shared" si="25"/>
        <v>5</v>
      </c>
      <c r="AD7" s="218">
        <f t="shared" si="14"/>
        <v>5</v>
      </c>
      <c r="AE7" s="205">
        <f t="shared" si="15"/>
        <v>1</v>
      </c>
      <c r="AF7" s="206">
        <f t="shared" si="16"/>
        <v>142.50700000000001</v>
      </c>
      <c r="AG7" s="206">
        <f t="shared" si="26"/>
        <v>142.50700000000001</v>
      </c>
      <c r="AH7" s="130">
        <v>72.5</v>
      </c>
      <c r="AI7" s="130">
        <v>70</v>
      </c>
      <c r="AJ7" s="207">
        <f t="shared" si="17"/>
        <v>9</v>
      </c>
      <c r="AK7" s="208">
        <f t="shared" si="27"/>
        <v>9</v>
      </c>
      <c r="AL7" s="209" t="str">
        <f t="shared" si="28"/>
        <v xml:space="preserve"> </v>
      </c>
      <c r="AM7" s="210" t="str">
        <f t="shared" si="29"/>
        <v/>
      </c>
      <c r="AN7" s="211" t="str">
        <f t="shared" si="30"/>
        <v/>
      </c>
      <c r="AO7" s="134"/>
      <c r="AP7" s="134"/>
      <c r="AQ7" s="212" t="str">
        <f t="shared" si="18"/>
        <v>0</v>
      </c>
      <c r="AR7" s="213" t="str">
        <f t="shared" si="31"/>
        <v/>
      </c>
      <c r="AS7" s="214">
        <f t="shared" si="19"/>
        <v>4</v>
      </c>
      <c r="AT7" s="215">
        <f t="shared" si="20"/>
        <v>32</v>
      </c>
      <c r="AV7" s="9">
        <v>3</v>
      </c>
      <c r="BA7" s="2">
        <f t="shared" ref="BA7:CJ14" si="36">SUM(BA6-2)</f>
        <v>5</v>
      </c>
      <c r="BB7" s="2">
        <f t="shared" si="36"/>
        <v>6</v>
      </c>
      <c r="BC7" s="2">
        <f t="shared" si="36"/>
        <v>7</v>
      </c>
      <c r="BD7" s="2">
        <f t="shared" si="36"/>
        <v>8</v>
      </c>
      <c r="BE7" s="2">
        <f t="shared" si="36"/>
        <v>9</v>
      </c>
      <c r="BF7" s="2">
        <f t="shared" si="36"/>
        <v>10</v>
      </c>
      <c r="BG7" s="2">
        <f t="shared" si="36"/>
        <v>11</v>
      </c>
      <c r="BH7" s="2">
        <f t="shared" si="36"/>
        <v>12</v>
      </c>
      <c r="BI7" s="2">
        <f t="shared" si="36"/>
        <v>13</v>
      </c>
      <c r="BJ7" s="2">
        <f t="shared" si="36"/>
        <v>14</v>
      </c>
      <c r="BK7" s="2">
        <f t="shared" si="36"/>
        <v>15</v>
      </c>
      <c r="BL7" s="2">
        <f t="shared" si="36"/>
        <v>16</v>
      </c>
      <c r="BM7" s="2">
        <f t="shared" si="36"/>
        <v>17</v>
      </c>
      <c r="BN7" s="2">
        <f t="shared" si="36"/>
        <v>18</v>
      </c>
      <c r="BO7" s="2">
        <f t="shared" si="36"/>
        <v>19</v>
      </c>
      <c r="BP7" s="2">
        <f t="shared" si="36"/>
        <v>20</v>
      </c>
      <c r="BQ7" s="2">
        <f t="shared" si="36"/>
        <v>21</v>
      </c>
      <c r="BR7" s="2">
        <f t="shared" si="36"/>
        <v>22</v>
      </c>
      <c r="BS7" s="2">
        <f t="shared" si="36"/>
        <v>23</v>
      </c>
      <c r="BT7" s="32">
        <f t="shared" si="36"/>
        <v>24</v>
      </c>
      <c r="BU7" s="32">
        <f t="shared" si="36"/>
        <v>25</v>
      </c>
      <c r="BV7" s="32">
        <f t="shared" si="36"/>
        <v>26</v>
      </c>
      <c r="BW7" s="32">
        <f t="shared" si="36"/>
        <v>27</v>
      </c>
      <c r="BX7" s="32">
        <f t="shared" si="36"/>
        <v>28</v>
      </c>
      <c r="BY7" s="2">
        <f t="shared" si="36"/>
        <v>29</v>
      </c>
      <c r="BZ7" s="2">
        <f t="shared" si="36"/>
        <v>30</v>
      </c>
      <c r="CA7" s="2">
        <f t="shared" si="36"/>
        <v>31</v>
      </c>
      <c r="CB7" s="2">
        <f t="shared" si="36"/>
        <v>32</v>
      </c>
      <c r="CC7" s="2">
        <f t="shared" si="36"/>
        <v>33</v>
      </c>
      <c r="CD7" s="2">
        <f t="shared" si="36"/>
        <v>34</v>
      </c>
      <c r="CE7" s="2">
        <f t="shared" si="36"/>
        <v>35</v>
      </c>
      <c r="CF7" s="2">
        <f t="shared" si="36"/>
        <v>36</v>
      </c>
      <c r="CG7" s="2">
        <f t="shared" si="36"/>
        <v>37</v>
      </c>
      <c r="CH7" s="2">
        <f t="shared" si="36"/>
        <v>38</v>
      </c>
      <c r="CI7" s="2">
        <f t="shared" si="36"/>
        <v>39</v>
      </c>
      <c r="CJ7" s="2">
        <f t="shared" si="36"/>
        <v>40</v>
      </c>
    </row>
    <row r="8" spans="1:88" ht="22.5" x14ac:dyDescent="0.45">
      <c r="A8" s="114" t="s">
        <v>88</v>
      </c>
      <c r="B8" s="114" t="s">
        <v>89</v>
      </c>
      <c r="C8" s="78">
        <f t="shared" si="21"/>
        <v>2</v>
      </c>
      <c r="D8" s="79">
        <f t="shared" si="0"/>
        <v>140.00700000000001</v>
      </c>
      <c r="E8" s="199">
        <f t="shared" si="1"/>
        <v>140</v>
      </c>
      <c r="F8" s="324">
        <v>70</v>
      </c>
      <c r="G8" s="324">
        <v>70</v>
      </c>
      <c r="H8" s="80">
        <f t="shared" si="2"/>
        <v>7</v>
      </c>
      <c r="I8" s="80">
        <f t="shared" si="3"/>
        <v>7</v>
      </c>
      <c r="J8" s="71">
        <f t="shared" si="22"/>
        <v>5</v>
      </c>
      <c r="K8" s="72">
        <f t="shared" si="4"/>
        <v>126.006</v>
      </c>
      <c r="L8" s="72">
        <f t="shared" si="5"/>
        <v>126</v>
      </c>
      <c r="M8" s="123">
        <v>66</v>
      </c>
      <c r="N8" s="123">
        <v>60</v>
      </c>
      <c r="O8" s="73">
        <f t="shared" si="6"/>
        <v>0</v>
      </c>
      <c r="P8" s="216" t="str">
        <f t="shared" si="7"/>
        <v/>
      </c>
      <c r="Q8" s="84" t="str">
        <f t="shared" si="23"/>
        <v xml:space="preserve"> </v>
      </c>
      <c r="R8" s="85" t="str">
        <f t="shared" si="8"/>
        <v/>
      </c>
      <c r="S8" s="85" t="str">
        <f t="shared" si="9"/>
        <v/>
      </c>
      <c r="T8" s="323"/>
      <c r="U8" s="323"/>
      <c r="V8" s="201" t="str">
        <f t="shared" si="24"/>
        <v xml:space="preserve">0 </v>
      </c>
      <c r="W8" s="86" t="str">
        <f t="shared" si="10"/>
        <v/>
      </c>
      <c r="X8" s="91" t="str">
        <f t="shared" si="11"/>
        <v xml:space="preserve"> </v>
      </c>
      <c r="Y8" s="92" t="str">
        <f t="shared" si="12"/>
        <v/>
      </c>
      <c r="Z8" s="92" t="str">
        <f t="shared" si="13"/>
        <v/>
      </c>
      <c r="AA8" s="162"/>
      <c r="AB8" s="162"/>
      <c r="AC8" s="217" t="str">
        <f t="shared" si="25"/>
        <v>0</v>
      </c>
      <c r="AD8" s="218" t="str">
        <f t="shared" si="14"/>
        <v/>
      </c>
      <c r="AE8" s="205">
        <f t="shared" si="15"/>
        <v>2</v>
      </c>
      <c r="AF8" s="206">
        <f t="shared" si="16"/>
        <v>138.0068</v>
      </c>
      <c r="AG8" s="206">
        <f t="shared" si="26"/>
        <v>138.0068</v>
      </c>
      <c r="AH8" s="130">
        <v>70</v>
      </c>
      <c r="AI8" s="130">
        <v>68</v>
      </c>
      <c r="AJ8" s="207">
        <f t="shared" si="17"/>
        <v>7</v>
      </c>
      <c r="AK8" s="208">
        <f t="shared" si="27"/>
        <v>7</v>
      </c>
      <c r="AL8" s="209" t="str">
        <f t="shared" si="28"/>
        <v xml:space="preserve"> </v>
      </c>
      <c r="AM8" s="210" t="str">
        <f t="shared" si="29"/>
        <v/>
      </c>
      <c r="AN8" s="211" t="str">
        <f t="shared" si="30"/>
        <v/>
      </c>
      <c r="AO8" s="134"/>
      <c r="AP8" s="134"/>
      <c r="AQ8" s="212" t="str">
        <f t="shared" si="18"/>
        <v>0</v>
      </c>
      <c r="AR8" s="213" t="str">
        <f t="shared" si="31"/>
        <v/>
      </c>
      <c r="AS8" s="214">
        <f t="shared" si="19"/>
        <v>3</v>
      </c>
      <c r="AT8" s="215">
        <f t="shared" si="20"/>
        <v>14</v>
      </c>
      <c r="AV8" s="2">
        <v>4</v>
      </c>
      <c r="BC8" s="2">
        <f t="shared" si="36"/>
        <v>5</v>
      </c>
      <c r="BD8" s="2">
        <f t="shared" si="36"/>
        <v>6</v>
      </c>
      <c r="BE8" s="2">
        <f t="shared" si="36"/>
        <v>7</v>
      </c>
      <c r="BF8" s="2">
        <f t="shared" si="36"/>
        <v>8</v>
      </c>
      <c r="BG8" s="2">
        <f t="shared" si="36"/>
        <v>9</v>
      </c>
      <c r="BH8" s="2">
        <f t="shared" si="36"/>
        <v>10</v>
      </c>
      <c r="BI8" s="2">
        <f t="shared" si="36"/>
        <v>11</v>
      </c>
      <c r="BJ8" s="2">
        <f t="shared" si="36"/>
        <v>12</v>
      </c>
      <c r="BK8" s="2">
        <f t="shared" si="36"/>
        <v>13</v>
      </c>
      <c r="BL8" s="2">
        <f t="shared" si="36"/>
        <v>14</v>
      </c>
      <c r="BM8" s="2">
        <f t="shared" si="36"/>
        <v>15</v>
      </c>
      <c r="BN8" s="2">
        <f t="shared" si="36"/>
        <v>16</v>
      </c>
      <c r="BO8" s="2">
        <f t="shared" si="36"/>
        <v>17</v>
      </c>
      <c r="BP8" s="2">
        <f t="shared" si="36"/>
        <v>18</v>
      </c>
      <c r="BQ8" s="2">
        <f t="shared" si="36"/>
        <v>19</v>
      </c>
      <c r="BR8" s="2">
        <f t="shared" si="36"/>
        <v>20</v>
      </c>
      <c r="BS8" s="2">
        <f t="shared" si="36"/>
        <v>21</v>
      </c>
      <c r="BT8" s="32">
        <f t="shared" si="36"/>
        <v>22</v>
      </c>
      <c r="BU8" s="32">
        <f t="shared" si="36"/>
        <v>23</v>
      </c>
      <c r="BV8" s="32">
        <f t="shared" si="36"/>
        <v>24</v>
      </c>
      <c r="BW8" s="32">
        <f t="shared" si="36"/>
        <v>25</v>
      </c>
      <c r="BX8" s="32">
        <f t="shared" si="36"/>
        <v>26</v>
      </c>
      <c r="BY8" s="2">
        <f t="shared" si="36"/>
        <v>27</v>
      </c>
      <c r="BZ8" s="2">
        <f t="shared" si="36"/>
        <v>28</v>
      </c>
      <c r="CA8" s="2">
        <f t="shared" si="36"/>
        <v>29</v>
      </c>
      <c r="CB8" s="2">
        <f t="shared" si="36"/>
        <v>30</v>
      </c>
      <c r="CC8" s="2">
        <f t="shared" si="36"/>
        <v>31</v>
      </c>
      <c r="CD8" s="2">
        <f t="shared" si="36"/>
        <v>32</v>
      </c>
      <c r="CE8" s="2">
        <f t="shared" si="36"/>
        <v>33</v>
      </c>
      <c r="CF8" s="2">
        <f t="shared" si="36"/>
        <v>34</v>
      </c>
      <c r="CG8" s="2">
        <f t="shared" si="36"/>
        <v>35</v>
      </c>
      <c r="CH8" s="2">
        <f t="shared" si="36"/>
        <v>36</v>
      </c>
      <c r="CI8" s="2">
        <f t="shared" si="36"/>
        <v>37</v>
      </c>
      <c r="CJ8" s="2">
        <f t="shared" si="36"/>
        <v>38</v>
      </c>
    </row>
    <row r="9" spans="1:88" ht="22.5" x14ac:dyDescent="0.45">
      <c r="A9" s="114" t="s">
        <v>186</v>
      </c>
      <c r="B9" s="114" t="s">
        <v>202</v>
      </c>
      <c r="C9" s="78" t="str">
        <f t="shared" si="21"/>
        <v xml:space="preserve"> </v>
      </c>
      <c r="D9" s="79" t="str">
        <f t="shared" si="0"/>
        <v/>
      </c>
      <c r="E9" s="199" t="str">
        <f t="shared" si="1"/>
        <v/>
      </c>
      <c r="F9" s="324"/>
      <c r="G9" s="324"/>
      <c r="H9" s="80" t="str">
        <f t="shared" si="2"/>
        <v xml:space="preserve">0 </v>
      </c>
      <c r="I9" s="80" t="str">
        <f t="shared" si="3"/>
        <v/>
      </c>
      <c r="J9" s="71">
        <f t="shared" si="22"/>
        <v>2</v>
      </c>
      <c r="K9" s="72">
        <f t="shared" si="4"/>
        <v>140.00704999999999</v>
      </c>
      <c r="L9" s="72">
        <f t="shared" si="5"/>
        <v>140.00704999999999</v>
      </c>
      <c r="M9" s="123">
        <v>69.5</v>
      </c>
      <c r="N9" s="123">
        <v>70.5</v>
      </c>
      <c r="O9" s="73">
        <f t="shared" si="6"/>
        <v>7</v>
      </c>
      <c r="P9" s="216">
        <f t="shared" si="7"/>
        <v>7</v>
      </c>
      <c r="Q9" s="84">
        <f t="shared" si="23"/>
        <v>1</v>
      </c>
      <c r="R9" s="85">
        <f t="shared" si="8"/>
        <v>138.5068</v>
      </c>
      <c r="S9" s="85">
        <f t="shared" si="9"/>
        <v>138.5068</v>
      </c>
      <c r="T9" s="323">
        <v>70.5</v>
      </c>
      <c r="U9" s="323">
        <v>68</v>
      </c>
      <c r="V9" s="201">
        <f t="shared" si="24"/>
        <v>5</v>
      </c>
      <c r="W9" s="86">
        <f t="shared" si="10"/>
        <v>5</v>
      </c>
      <c r="X9" s="91">
        <f t="shared" si="11"/>
        <v>1</v>
      </c>
      <c r="Y9" s="92">
        <f t="shared" si="12"/>
        <v>144.50729999999999</v>
      </c>
      <c r="Z9" s="92">
        <f t="shared" si="13"/>
        <v>144.50729999999999</v>
      </c>
      <c r="AA9" s="162">
        <v>71.5</v>
      </c>
      <c r="AB9" s="162">
        <v>73</v>
      </c>
      <c r="AC9" s="217">
        <f t="shared" si="25"/>
        <v>7</v>
      </c>
      <c r="AD9" s="218">
        <f t="shared" si="14"/>
        <v>7</v>
      </c>
      <c r="AE9" s="205">
        <f t="shared" si="15"/>
        <v>3</v>
      </c>
      <c r="AF9" s="206">
        <f t="shared" si="16"/>
        <v>137.0067</v>
      </c>
      <c r="AG9" s="206">
        <f t="shared" si="26"/>
        <v>137.0067</v>
      </c>
      <c r="AH9" s="130">
        <v>70</v>
      </c>
      <c r="AI9" s="130">
        <v>67</v>
      </c>
      <c r="AJ9" s="207">
        <f t="shared" si="17"/>
        <v>5</v>
      </c>
      <c r="AK9" s="208">
        <f t="shared" si="27"/>
        <v>5</v>
      </c>
      <c r="AL9" s="209" t="str">
        <f t="shared" si="28"/>
        <v xml:space="preserve"> </v>
      </c>
      <c r="AM9" s="210" t="str">
        <f t="shared" si="29"/>
        <v/>
      </c>
      <c r="AN9" s="211" t="str">
        <f t="shared" si="30"/>
        <v/>
      </c>
      <c r="AO9" s="134"/>
      <c r="AP9" s="134"/>
      <c r="AQ9" s="212" t="str">
        <f t="shared" si="18"/>
        <v>0</v>
      </c>
      <c r="AR9" s="213" t="str">
        <f t="shared" si="31"/>
        <v/>
      </c>
      <c r="AS9" s="214">
        <f t="shared" si="19"/>
        <v>4</v>
      </c>
      <c r="AT9" s="215">
        <f t="shared" si="20"/>
        <v>24</v>
      </c>
      <c r="AV9" s="9">
        <v>5</v>
      </c>
      <c r="BF9" s="2">
        <f t="shared" si="36"/>
        <v>6</v>
      </c>
      <c r="BG9" s="2">
        <f t="shared" si="36"/>
        <v>7</v>
      </c>
      <c r="BH9" s="2">
        <f t="shared" si="36"/>
        <v>8</v>
      </c>
      <c r="BI9" s="2">
        <f t="shared" si="36"/>
        <v>9</v>
      </c>
      <c r="BJ9" s="2">
        <f t="shared" si="36"/>
        <v>10</v>
      </c>
      <c r="BK9" s="2">
        <f t="shared" si="36"/>
        <v>11</v>
      </c>
      <c r="BL9" s="2">
        <f t="shared" si="36"/>
        <v>12</v>
      </c>
      <c r="BM9" s="2">
        <f t="shared" si="36"/>
        <v>13</v>
      </c>
      <c r="BN9" s="2">
        <f t="shared" si="36"/>
        <v>14</v>
      </c>
      <c r="BO9" s="2">
        <f t="shared" si="36"/>
        <v>15</v>
      </c>
      <c r="BP9" s="2">
        <f t="shared" si="36"/>
        <v>16</v>
      </c>
      <c r="BQ9" s="2">
        <f t="shared" si="36"/>
        <v>17</v>
      </c>
      <c r="BR9" s="2">
        <f t="shared" si="36"/>
        <v>18</v>
      </c>
      <c r="BS9" s="2">
        <f t="shared" si="36"/>
        <v>19</v>
      </c>
      <c r="BT9" s="32">
        <f t="shared" si="36"/>
        <v>20</v>
      </c>
      <c r="BU9" s="32">
        <f t="shared" si="36"/>
        <v>21</v>
      </c>
      <c r="BV9" s="32">
        <f t="shared" si="36"/>
        <v>22</v>
      </c>
      <c r="BW9" s="32">
        <f t="shared" si="36"/>
        <v>23</v>
      </c>
      <c r="BX9" s="32">
        <f t="shared" si="36"/>
        <v>24</v>
      </c>
      <c r="BY9" s="2">
        <f t="shared" si="36"/>
        <v>25</v>
      </c>
      <c r="BZ9" s="2">
        <f t="shared" si="36"/>
        <v>26</v>
      </c>
      <c r="CA9" s="2">
        <f t="shared" si="36"/>
        <v>27</v>
      </c>
      <c r="CB9" s="2">
        <f t="shared" si="36"/>
        <v>28</v>
      </c>
      <c r="CC9" s="2">
        <f t="shared" si="36"/>
        <v>29</v>
      </c>
      <c r="CD9" s="2">
        <f t="shared" si="36"/>
        <v>30</v>
      </c>
      <c r="CE9" s="2">
        <f t="shared" si="36"/>
        <v>31</v>
      </c>
      <c r="CF9" s="2">
        <f t="shared" si="36"/>
        <v>32</v>
      </c>
      <c r="CG9" s="2">
        <f t="shared" si="36"/>
        <v>33</v>
      </c>
      <c r="CH9" s="2">
        <f t="shared" si="36"/>
        <v>34</v>
      </c>
      <c r="CI9" s="2">
        <f t="shared" si="36"/>
        <v>35</v>
      </c>
      <c r="CJ9" s="2">
        <f t="shared" si="36"/>
        <v>36</v>
      </c>
    </row>
    <row r="10" spans="1:88" ht="22.5" x14ac:dyDescent="0.45">
      <c r="A10" s="114" t="s">
        <v>222</v>
      </c>
      <c r="B10" s="114" t="s">
        <v>235</v>
      </c>
      <c r="C10" s="78" t="str">
        <f t="shared" si="21"/>
        <v xml:space="preserve"> </v>
      </c>
      <c r="D10" s="79" t="str">
        <f t="shared" si="0"/>
        <v/>
      </c>
      <c r="E10" s="199" t="str">
        <f t="shared" si="1"/>
        <v/>
      </c>
      <c r="F10" s="324"/>
      <c r="G10" s="324"/>
      <c r="H10" s="80" t="str">
        <f t="shared" si="2"/>
        <v xml:space="preserve">0 </v>
      </c>
      <c r="I10" s="80" t="str">
        <f t="shared" si="3"/>
        <v/>
      </c>
      <c r="J10" s="71" t="str">
        <f t="shared" si="22"/>
        <v xml:space="preserve"> </v>
      </c>
      <c r="K10" s="72" t="str">
        <f t="shared" si="4"/>
        <v/>
      </c>
      <c r="L10" s="72" t="str">
        <f t="shared" si="5"/>
        <v/>
      </c>
      <c r="M10" s="123"/>
      <c r="N10" s="123"/>
      <c r="O10" s="73" t="str">
        <f t="shared" si="6"/>
        <v xml:space="preserve">0 </v>
      </c>
      <c r="P10" s="216" t="str">
        <f t="shared" si="7"/>
        <v/>
      </c>
      <c r="Q10" s="84">
        <f t="shared" si="23"/>
        <v>2</v>
      </c>
      <c r="R10" s="85">
        <f t="shared" si="8"/>
        <v>136.00675000000001</v>
      </c>
      <c r="S10" s="85">
        <f t="shared" si="9"/>
        <v>136.00675000000001</v>
      </c>
      <c r="T10" s="323">
        <v>68.5</v>
      </c>
      <c r="U10" s="323">
        <v>67.5</v>
      </c>
      <c r="V10" s="201">
        <f t="shared" si="24"/>
        <v>3</v>
      </c>
      <c r="W10" s="86">
        <f t="shared" si="10"/>
        <v>3</v>
      </c>
      <c r="X10" s="91">
        <f t="shared" si="11"/>
        <v>4</v>
      </c>
      <c r="Y10" s="92">
        <f t="shared" si="12"/>
        <v>71.5</v>
      </c>
      <c r="Z10" s="92">
        <f t="shared" si="13"/>
        <v>71.5</v>
      </c>
      <c r="AA10" s="162">
        <v>71.5</v>
      </c>
      <c r="AB10" s="162">
        <v>0</v>
      </c>
      <c r="AC10" s="217">
        <f t="shared" si="25"/>
        <v>0</v>
      </c>
      <c r="AD10" s="218" t="str">
        <f t="shared" si="14"/>
        <v/>
      </c>
      <c r="AE10" s="205">
        <f t="shared" si="15"/>
        <v>4</v>
      </c>
      <c r="AF10" s="206">
        <f t="shared" si="16"/>
        <v>135.00664999999998</v>
      </c>
      <c r="AG10" s="206">
        <f t="shared" si="26"/>
        <v>135.00664999999998</v>
      </c>
      <c r="AH10" s="130">
        <v>68.5</v>
      </c>
      <c r="AI10" s="130">
        <v>66.5</v>
      </c>
      <c r="AJ10" s="207">
        <f t="shared" si="17"/>
        <v>0</v>
      </c>
      <c r="AK10" s="208" t="str">
        <f t="shared" si="27"/>
        <v/>
      </c>
      <c r="AL10" s="209" t="str">
        <f t="shared" si="28"/>
        <v xml:space="preserve"> </v>
      </c>
      <c r="AM10" s="210" t="str">
        <f t="shared" si="29"/>
        <v/>
      </c>
      <c r="AN10" s="211" t="str">
        <f t="shared" si="30"/>
        <v/>
      </c>
      <c r="AO10" s="134"/>
      <c r="AP10" s="134"/>
      <c r="AQ10" s="212" t="str">
        <f t="shared" si="18"/>
        <v>0</v>
      </c>
      <c r="AR10" s="213" t="str">
        <f t="shared" si="31"/>
        <v/>
      </c>
      <c r="AS10" s="214">
        <f t="shared" si="19"/>
        <v>3</v>
      </c>
      <c r="AT10" s="215">
        <f t="shared" si="20"/>
        <v>3</v>
      </c>
      <c r="AV10" s="2">
        <v>6</v>
      </c>
      <c r="BL10" s="2">
        <f t="shared" si="36"/>
        <v>10</v>
      </c>
      <c r="BM10" s="2">
        <f t="shared" si="36"/>
        <v>11</v>
      </c>
      <c r="BN10" s="2">
        <f t="shared" si="36"/>
        <v>12</v>
      </c>
      <c r="BO10" s="2">
        <f t="shared" si="36"/>
        <v>13</v>
      </c>
      <c r="BP10" s="2">
        <f t="shared" si="36"/>
        <v>14</v>
      </c>
      <c r="BQ10" s="2">
        <f t="shared" si="36"/>
        <v>15</v>
      </c>
      <c r="BR10" s="2">
        <f t="shared" si="36"/>
        <v>16</v>
      </c>
      <c r="BS10" s="2">
        <f t="shared" si="36"/>
        <v>17</v>
      </c>
      <c r="BT10" s="32">
        <f t="shared" si="36"/>
        <v>18</v>
      </c>
      <c r="BU10" s="32">
        <f t="shared" si="36"/>
        <v>19</v>
      </c>
      <c r="BV10" s="32">
        <f t="shared" si="36"/>
        <v>20</v>
      </c>
      <c r="BW10" s="32">
        <f t="shared" si="36"/>
        <v>21</v>
      </c>
      <c r="BX10" s="32">
        <f t="shared" si="36"/>
        <v>22</v>
      </c>
      <c r="BY10" s="2">
        <f t="shared" si="36"/>
        <v>23</v>
      </c>
      <c r="BZ10" s="2">
        <f t="shared" si="36"/>
        <v>24</v>
      </c>
      <c r="CA10" s="2">
        <f t="shared" si="36"/>
        <v>25</v>
      </c>
      <c r="CB10" s="2">
        <f t="shared" si="36"/>
        <v>26</v>
      </c>
      <c r="CC10" s="2">
        <f t="shared" si="36"/>
        <v>27</v>
      </c>
      <c r="CD10" s="2">
        <f t="shared" si="36"/>
        <v>28</v>
      </c>
      <c r="CE10" s="2">
        <f t="shared" si="36"/>
        <v>29</v>
      </c>
      <c r="CF10" s="2">
        <f t="shared" si="36"/>
        <v>30</v>
      </c>
      <c r="CG10" s="2">
        <f t="shared" si="36"/>
        <v>31</v>
      </c>
      <c r="CH10" s="2">
        <f t="shared" si="36"/>
        <v>32</v>
      </c>
      <c r="CI10" s="2">
        <f t="shared" si="36"/>
        <v>33</v>
      </c>
      <c r="CJ10" s="2">
        <f t="shared" si="36"/>
        <v>34</v>
      </c>
    </row>
    <row r="11" spans="1:88" ht="22.5" x14ac:dyDescent="0.45">
      <c r="A11" s="114" t="s">
        <v>183</v>
      </c>
      <c r="B11" s="157" t="s">
        <v>206</v>
      </c>
      <c r="C11" s="78" t="str">
        <f t="shared" si="21"/>
        <v xml:space="preserve"> </v>
      </c>
      <c r="D11" s="79" t="str">
        <f t="shared" si="0"/>
        <v/>
      </c>
      <c r="E11" s="199" t="str">
        <f t="shared" si="1"/>
        <v/>
      </c>
      <c r="F11" s="324"/>
      <c r="G11" s="324"/>
      <c r="H11" s="80" t="str">
        <f t="shared" si="2"/>
        <v xml:space="preserve">0 </v>
      </c>
      <c r="I11" s="80" t="str">
        <f t="shared" si="3"/>
        <v/>
      </c>
      <c r="J11" s="71" t="str">
        <f t="shared" si="22"/>
        <v xml:space="preserve"> </v>
      </c>
      <c r="K11" s="72" t="str">
        <f t="shared" si="4"/>
        <v/>
      </c>
      <c r="L11" s="72" t="str">
        <f t="shared" si="5"/>
        <v/>
      </c>
      <c r="M11" s="123"/>
      <c r="N11" s="123"/>
      <c r="O11" s="73" t="str">
        <f t="shared" si="6"/>
        <v xml:space="preserve">0 </v>
      </c>
      <c r="P11" s="216" t="str">
        <f t="shared" si="7"/>
        <v/>
      </c>
      <c r="Q11" s="84" t="str">
        <f t="shared" si="23"/>
        <v xml:space="preserve"> </v>
      </c>
      <c r="R11" s="85" t="str">
        <f t="shared" si="8"/>
        <v/>
      </c>
      <c r="S11" s="85" t="str">
        <f t="shared" si="9"/>
        <v/>
      </c>
      <c r="T11" s="323"/>
      <c r="U11" s="323"/>
      <c r="V11" s="201" t="str">
        <f t="shared" si="24"/>
        <v xml:space="preserve">0 </v>
      </c>
      <c r="W11" s="86" t="str">
        <f t="shared" si="10"/>
        <v/>
      </c>
      <c r="X11" s="91" t="str">
        <f t="shared" si="11"/>
        <v xml:space="preserve"> </v>
      </c>
      <c r="Y11" s="92" t="str">
        <f t="shared" si="12"/>
        <v/>
      </c>
      <c r="Z11" s="92" t="str">
        <f t="shared" si="13"/>
        <v/>
      </c>
      <c r="AA11" s="162"/>
      <c r="AB11" s="162"/>
      <c r="AC11" s="217" t="str">
        <f t="shared" si="25"/>
        <v>0</v>
      </c>
      <c r="AD11" s="218" t="str">
        <f t="shared" si="14"/>
        <v/>
      </c>
      <c r="AE11" s="205" t="str">
        <f t="shared" si="15"/>
        <v xml:space="preserve"> </v>
      </c>
      <c r="AF11" s="206" t="str">
        <f t="shared" si="16"/>
        <v/>
      </c>
      <c r="AG11" s="206" t="str">
        <f t="shared" si="26"/>
        <v/>
      </c>
      <c r="AH11" s="130"/>
      <c r="AI11" s="130"/>
      <c r="AJ11" s="207" t="str">
        <f t="shared" si="17"/>
        <v>0</v>
      </c>
      <c r="AK11" s="208" t="str">
        <f t="shared" si="27"/>
        <v/>
      </c>
      <c r="AL11" s="209" t="str">
        <f t="shared" si="28"/>
        <v xml:space="preserve"> </v>
      </c>
      <c r="AM11" s="210" t="str">
        <f t="shared" si="29"/>
        <v/>
      </c>
      <c r="AN11" s="211" t="str">
        <f t="shared" si="30"/>
        <v/>
      </c>
      <c r="AO11" s="134"/>
      <c r="AP11" s="134"/>
      <c r="AQ11" s="212" t="str">
        <f t="shared" si="18"/>
        <v>0</v>
      </c>
      <c r="AR11" s="213" t="str">
        <f t="shared" si="31"/>
        <v/>
      </c>
      <c r="AS11" s="214">
        <f t="shared" si="19"/>
        <v>0</v>
      </c>
      <c r="AT11" s="215">
        <f t="shared" si="20"/>
        <v>0</v>
      </c>
      <c r="AV11" s="9">
        <v>7</v>
      </c>
      <c r="BQ11" s="2">
        <f t="shared" si="36"/>
        <v>13</v>
      </c>
      <c r="BR11" s="2">
        <f t="shared" si="36"/>
        <v>14</v>
      </c>
      <c r="BS11" s="2">
        <f t="shared" si="36"/>
        <v>15</v>
      </c>
      <c r="BT11" s="32">
        <f t="shared" si="36"/>
        <v>16</v>
      </c>
      <c r="BU11" s="32">
        <f t="shared" si="36"/>
        <v>17</v>
      </c>
      <c r="BV11" s="32">
        <f t="shared" si="36"/>
        <v>18</v>
      </c>
      <c r="BW11" s="32">
        <f t="shared" si="36"/>
        <v>19</v>
      </c>
      <c r="BX11" s="32">
        <f t="shared" si="36"/>
        <v>20</v>
      </c>
      <c r="BY11" s="2">
        <f t="shared" si="36"/>
        <v>21</v>
      </c>
      <c r="BZ11" s="2">
        <f t="shared" si="36"/>
        <v>22</v>
      </c>
      <c r="CA11" s="2">
        <f t="shared" si="36"/>
        <v>23</v>
      </c>
      <c r="CB11" s="2">
        <f t="shared" si="36"/>
        <v>24</v>
      </c>
      <c r="CC11" s="2">
        <f t="shared" si="36"/>
        <v>25</v>
      </c>
      <c r="CD11" s="2">
        <f t="shared" si="36"/>
        <v>26</v>
      </c>
      <c r="CE11" s="2">
        <f t="shared" si="36"/>
        <v>27</v>
      </c>
      <c r="CF11" s="2">
        <f t="shared" si="36"/>
        <v>28</v>
      </c>
      <c r="CG11" s="2">
        <f t="shared" si="36"/>
        <v>29</v>
      </c>
      <c r="CH11" s="2">
        <f t="shared" si="36"/>
        <v>30</v>
      </c>
      <c r="CI11" s="2">
        <f t="shared" si="36"/>
        <v>31</v>
      </c>
      <c r="CJ11" s="2">
        <f t="shared" si="36"/>
        <v>32</v>
      </c>
    </row>
    <row r="12" spans="1:88" ht="22.5" x14ac:dyDescent="0.45">
      <c r="A12" s="114"/>
      <c r="B12" s="157"/>
      <c r="C12" s="78" t="str">
        <f t="shared" si="21"/>
        <v xml:space="preserve"> </v>
      </c>
      <c r="D12" s="79" t="str">
        <f t="shared" si="0"/>
        <v/>
      </c>
      <c r="E12" s="199" t="str">
        <f t="shared" si="1"/>
        <v/>
      </c>
      <c r="F12" s="324"/>
      <c r="G12" s="324"/>
      <c r="H12" s="80" t="str">
        <f t="shared" si="2"/>
        <v xml:space="preserve">0 </v>
      </c>
      <c r="I12" s="80" t="str">
        <f t="shared" si="3"/>
        <v/>
      </c>
      <c r="J12" s="71" t="str">
        <f t="shared" si="22"/>
        <v xml:space="preserve"> </v>
      </c>
      <c r="K12" s="72" t="str">
        <f t="shared" si="4"/>
        <v/>
      </c>
      <c r="L12" s="72" t="str">
        <f t="shared" si="5"/>
        <v/>
      </c>
      <c r="M12" s="123"/>
      <c r="N12" s="123"/>
      <c r="O12" s="73" t="str">
        <f t="shared" si="6"/>
        <v xml:space="preserve">0 </v>
      </c>
      <c r="P12" s="216" t="str">
        <f t="shared" si="7"/>
        <v/>
      </c>
      <c r="Q12" s="84" t="str">
        <f t="shared" si="23"/>
        <v xml:space="preserve"> </v>
      </c>
      <c r="R12" s="85" t="str">
        <f t="shared" si="8"/>
        <v/>
      </c>
      <c r="S12" s="85" t="str">
        <f t="shared" si="9"/>
        <v/>
      </c>
      <c r="T12" s="323"/>
      <c r="U12" s="323"/>
      <c r="V12" s="201" t="str">
        <f t="shared" si="24"/>
        <v xml:space="preserve">0 </v>
      </c>
      <c r="W12" s="86" t="str">
        <f t="shared" si="10"/>
        <v/>
      </c>
      <c r="X12" s="91" t="str">
        <f t="shared" si="11"/>
        <v xml:space="preserve"> </v>
      </c>
      <c r="Y12" s="92" t="str">
        <f t="shared" si="12"/>
        <v/>
      </c>
      <c r="Z12" s="92" t="str">
        <f t="shared" si="13"/>
        <v/>
      </c>
      <c r="AA12" s="162"/>
      <c r="AB12" s="162"/>
      <c r="AC12" s="93" t="str">
        <f t="shared" si="25"/>
        <v>0</v>
      </c>
      <c r="AD12" s="218" t="str">
        <f t="shared" si="14"/>
        <v/>
      </c>
      <c r="AE12" s="205" t="str">
        <f t="shared" si="15"/>
        <v xml:space="preserve"> </v>
      </c>
      <c r="AF12" s="206" t="str">
        <f t="shared" si="16"/>
        <v/>
      </c>
      <c r="AG12" s="206" t="str">
        <f t="shared" si="26"/>
        <v/>
      </c>
      <c r="AH12" s="130"/>
      <c r="AI12" s="130"/>
      <c r="AJ12" s="220" t="str">
        <f t="shared" si="17"/>
        <v>0</v>
      </c>
      <c r="AK12" s="221" t="str">
        <f t="shared" si="27"/>
        <v/>
      </c>
      <c r="AL12" s="209" t="str">
        <f t="shared" si="28"/>
        <v xml:space="preserve"> </v>
      </c>
      <c r="AM12" s="210" t="str">
        <f t="shared" si="29"/>
        <v/>
      </c>
      <c r="AN12" s="211" t="str">
        <f t="shared" si="30"/>
        <v/>
      </c>
      <c r="AO12" s="134"/>
      <c r="AP12" s="134"/>
      <c r="AQ12" s="222" t="str">
        <f t="shared" si="18"/>
        <v>0</v>
      </c>
      <c r="AR12" s="213" t="str">
        <f t="shared" si="31"/>
        <v/>
      </c>
      <c r="AS12" s="214">
        <f t="shared" si="19"/>
        <v>0</v>
      </c>
      <c r="AT12" s="215">
        <f t="shared" si="20"/>
        <v>0</v>
      </c>
      <c r="AV12" s="2">
        <v>8</v>
      </c>
      <c r="BT12" s="32"/>
      <c r="BU12" s="32"/>
      <c r="BV12" s="32">
        <f t="shared" si="36"/>
        <v>16</v>
      </c>
      <c r="BW12" s="32">
        <f t="shared" si="36"/>
        <v>17</v>
      </c>
      <c r="BX12" s="32">
        <f t="shared" si="36"/>
        <v>18</v>
      </c>
      <c r="BY12" s="2">
        <f t="shared" si="36"/>
        <v>19</v>
      </c>
      <c r="BZ12" s="2">
        <f t="shared" si="36"/>
        <v>20</v>
      </c>
      <c r="CA12" s="2">
        <f t="shared" si="36"/>
        <v>21</v>
      </c>
      <c r="CB12" s="2">
        <f t="shared" si="36"/>
        <v>22</v>
      </c>
      <c r="CC12" s="2">
        <f t="shared" si="36"/>
        <v>23</v>
      </c>
      <c r="CD12" s="2">
        <f t="shared" si="36"/>
        <v>24</v>
      </c>
      <c r="CE12" s="2">
        <f>SUM(CE11-2)</f>
        <v>25</v>
      </c>
      <c r="CF12" s="2">
        <f t="shared" si="36"/>
        <v>26</v>
      </c>
      <c r="CG12" s="2">
        <f t="shared" si="36"/>
        <v>27</v>
      </c>
      <c r="CH12" s="2">
        <f t="shared" si="36"/>
        <v>28</v>
      </c>
      <c r="CI12" s="2">
        <f t="shared" si="36"/>
        <v>29</v>
      </c>
      <c r="CJ12" s="2">
        <f t="shared" si="36"/>
        <v>30</v>
      </c>
    </row>
    <row r="13" spans="1:88" ht="22.5" x14ac:dyDescent="0.45">
      <c r="A13" s="114"/>
      <c r="B13" s="157"/>
      <c r="C13" s="78" t="str">
        <f t="shared" si="21"/>
        <v xml:space="preserve"> </v>
      </c>
      <c r="D13" s="79" t="str">
        <f t="shared" si="0"/>
        <v/>
      </c>
      <c r="E13" s="199" t="str">
        <f t="shared" si="1"/>
        <v/>
      </c>
      <c r="F13" s="324"/>
      <c r="G13" s="324"/>
      <c r="H13" s="80" t="str">
        <f t="shared" si="2"/>
        <v xml:space="preserve">0 </v>
      </c>
      <c r="I13" s="80" t="str">
        <f t="shared" si="3"/>
        <v/>
      </c>
      <c r="J13" s="71" t="str">
        <f t="shared" si="22"/>
        <v xml:space="preserve"> </v>
      </c>
      <c r="K13" s="72" t="str">
        <f t="shared" si="4"/>
        <v/>
      </c>
      <c r="L13" s="72" t="str">
        <f t="shared" si="5"/>
        <v/>
      </c>
      <c r="M13" s="123"/>
      <c r="N13" s="123"/>
      <c r="O13" s="73" t="str">
        <f t="shared" si="6"/>
        <v xml:space="preserve">0 </v>
      </c>
      <c r="P13" s="216" t="str">
        <f t="shared" si="7"/>
        <v/>
      </c>
      <c r="Q13" s="84" t="str">
        <f t="shared" si="23"/>
        <v xml:space="preserve"> </v>
      </c>
      <c r="R13" s="85" t="str">
        <f t="shared" si="8"/>
        <v/>
      </c>
      <c r="S13" s="85" t="str">
        <f t="shared" si="9"/>
        <v/>
      </c>
      <c r="T13" s="323"/>
      <c r="U13" s="323"/>
      <c r="V13" s="201" t="str">
        <f t="shared" si="24"/>
        <v xml:space="preserve">0 </v>
      </c>
      <c r="W13" s="86" t="str">
        <f t="shared" si="10"/>
        <v/>
      </c>
      <c r="X13" s="91" t="str">
        <f t="shared" ref="X13:X43" si="37">IF(ISBLANK(AA13)," ",_xlfn.RANK.EQ(Z13,Z$4:Z$43))</f>
        <v xml:space="preserve"> </v>
      </c>
      <c r="Y13" s="92" t="str">
        <f t="shared" ref="Y13:Y43" si="38">IF(ISBLANK(AA13),"",(AA13+(AB13*1.0001)))</f>
        <v/>
      </c>
      <c r="Z13" s="92" t="str">
        <f t="shared" si="13"/>
        <v/>
      </c>
      <c r="AA13" s="162"/>
      <c r="AB13" s="162"/>
      <c r="AC13" s="93" t="str">
        <f t="shared" si="25"/>
        <v>0</v>
      </c>
      <c r="AD13" s="218" t="str">
        <f t="shared" si="14"/>
        <v/>
      </c>
      <c r="AE13" s="205" t="str">
        <f t="shared" ref="AE13:AE43" si="39">IF(ISBLANK(AH13)," ",_xlfn.RANK.EQ(AG13,AG$4:AG$43))</f>
        <v xml:space="preserve"> </v>
      </c>
      <c r="AF13" s="206" t="str">
        <f t="shared" ref="AF13:AF43" si="40">IF(ISBLANK(AH13),"",(AH13+(AI13*1.0001)))</f>
        <v/>
      </c>
      <c r="AG13" s="206" t="str">
        <f t="shared" si="26"/>
        <v/>
      </c>
      <c r="AH13" s="130"/>
      <c r="AI13" s="130"/>
      <c r="AJ13" s="220" t="str">
        <f t="shared" si="17"/>
        <v>0</v>
      </c>
      <c r="AK13" s="221" t="str">
        <f t="shared" si="27"/>
        <v/>
      </c>
      <c r="AL13" s="209" t="str">
        <f t="shared" ref="AL13:AL43" si="41">IF(ISBLANK(AO13)," ",_xlfn.RANK.EQ(AM13,AM$4:AM$43))</f>
        <v xml:space="preserve"> </v>
      </c>
      <c r="AM13" s="210" t="str">
        <f t="shared" si="29"/>
        <v/>
      </c>
      <c r="AN13" s="211" t="str">
        <f t="shared" si="30"/>
        <v/>
      </c>
      <c r="AO13" s="134"/>
      <c r="AP13" s="134"/>
      <c r="AQ13" s="222" t="str">
        <f t="shared" si="18"/>
        <v>0</v>
      </c>
      <c r="AR13" s="213" t="str">
        <f t="shared" si="31"/>
        <v/>
      </c>
      <c r="AS13" s="214">
        <f t="shared" si="19"/>
        <v>0</v>
      </c>
      <c r="AT13" s="215">
        <f t="shared" si="20"/>
        <v>0</v>
      </c>
      <c r="AV13" s="11">
        <v>9</v>
      </c>
      <c r="BT13" s="32"/>
      <c r="BU13" s="32"/>
      <c r="BV13" s="32"/>
      <c r="BW13" s="32"/>
      <c r="BX13" s="32"/>
      <c r="CA13" s="2">
        <f t="shared" si="36"/>
        <v>19</v>
      </c>
      <c r="CB13" s="2">
        <f t="shared" si="36"/>
        <v>20</v>
      </c>
      <c r="CC13" s="2">
        <f t="shared" si="36"/>
        <v>21</v>
      </c>
      <c r="CD13" s="2">
        <f t="shared" si="36"/>
        <v>22</v>
      </c>
      <c r="CE13" s="2">
        <f>SUM(CE12-2)</f>
        <v>23</v>
      </c>
      <c r="CF13" s="2">
        <f t="shared" si="36"/>
        <v>24</v>
      </c>
      <c r="CG13" s="2">
        <f t="shared" si="36"/>
        <v>25</v>
      </c>
      <c r="CH13" s="2">
        <f t="shared" si="36"/>
        <v>26</v>
      </c>
      <c r="CI13" s="2">
        <f t="shared" si="36"/>
        <v>27</v>
      </c>
      <c r="CJ13" s="2">
        <f t="shared" si="36"/>
        <v>28</v>
      </c>
    </row>
    <row r="14" spans="1:88" ht="22.5" x14ac:dyDescent="0.45">
      <c r="A14" s="114"/>
      <c r="B14" s="157"/>
      <c r="C14" s="78" t="str">
        <f t="shared" si="21"/>
        <v xml:space="preserve"> </v>
      </c>
      <c r="D14" s="79" t="str">
        <f t="shared" si="0"/>
        <v/>
      </c>
      <c r="E14" s="199" t="str">
        <f t="shared" si="1"/>
        <v/>
      </c>
      <c r="F14" s="324"/>
      <c r="G14" s="324"/>
      <c r="H14" s="80" t="str">
        <f t="shared" si="2"/>
        <v xml:space="preserve">0 </v>
      </c>
      <c r="I14" s="80" t="str">
        <f t="shared" si="3"/>
        <v/>
      </c>
      <c r="J14" s="71" t="str">
        <f t="shared" si="22"/>
        <v xml:space="preserve"> </v>
      </c>
      <c r="K14" s="72" t="str">
        <f t="shared" si="4"/>
        <v/>
      </c>
      <c r="L14" s="72" t="str">
        <f t="shared" si="5"/>
        <v/>
      </c>
      <c r="M14" s="123"/>
      <c r="N14" s="123"/>
      <c r="O14" s="73" t="str">
        <f t="shared" si="6"/>
        <v xml:space="preserve">0 </v>
      </c>
      <c r="P14" s="216" t="str">
        <f t="shared" si="7"/>
        <v/>
      </c>
      <c r="Q14" s="84" t="str">
        <f t="shared" si="23"/>
        <v xml:space="preserve"> </v>
      </c>
      <c r="R14" s="85" t="str">
        <f t="shared" si="8"/>
        <v/>
      </c>
      <c r="S14" s="85" t="str">
        <f t="shared" si="9"/>
        <v/>
      </c>
      <c r="T14" s="323"/>
      <c r="U14" s="323"/>
      <c r="V14" s="201" t="str">
        <f t="shared" si="24"/>
        <v xml:space="preserve">0 </v>
      </c>
      <c r="W14" s="86" t="str">
        <f t="shared" si="10"/>
        <v/>
      </c>
      <c r="X14" s="91" t="str">
        <f t="shared" si="37"/>
        <v xml:space="preserve"> </v>
      </c>
      <c r="Y14" s="92" t="str">
        <f t="shared" si="38"/>
        <v/>
      </c>
      <c r="Z14" s="92" t="str">
        <f t="shared" si="13"/>
        <v/>
      </c>
      <c r="AA14" s="162"/>
      <c r="AB14" s="162"/>
      <c r="AC14" s="93" t="str">
        <f t="shared" si="25"/>
        <v>0</v>
      </c>
      <c r="AD14" s="218" t="str">
        <f t="shared" si="14"/>
        <v/>
      </c>
      <c r="AE14" s="205" t="str">
        <f t="shared" si="39"/>
        <v xml:space="preserve"> </v>
      </c>
      <c r="AF14" s="206" t="str">
        <f t="shared" si="40"/>
        <v/>
      </c>
      <c r="AG14" s="206" t="str">
        <f t="shared" si="26"/>
        <v/>
      </c>
      <c r="AH14" s="130"/>
      <c r="AI14" s="130"/>
      <c r="AJ14" s="220" t="str">
        <f t="shared" si="17"/>
        <v>0</v>
      </c>
      <c r="AK14" s="221" t="str">
        <f t="shared" si="27"/>
        <v/>
      </c>
      <c r="AL14" s="209" t="str">
        <f t="shared" si="41"/>
        <v xml:space="preserve"> </v>
      </c>
      <c r="AM14" s="210" t="str">
        <f t="shared" si="29"/>
        <v/>
      </c>
      <c r="AN14" s="211" t="str">
        <f t="shared" si="30"/>
        <v/>
      </c>
      <c r="AO14" s="134"/>
      <c r="AP14" s="134"/>
      <c r="AQ14" s="222" t="str">
        <f t="shared" si="18"/>
        <v>0</v>
      </c>
      <c r="AR14" s="213" t="str">
        <f t="shared" si="31"/>
        <v/>
      </c>
      <c r="AS14" s="214">
        <f t="shared" si="19"/>
        <v>0</v>
      </c>
      <c r="AT14" s="215">
        <f t="shared" si="20"/>
        <v>0</v>
      </c>
      <c r="AV14" s="2">
        <v>10</v>
      </c>
      <c r="BT14" s="32"/>
      <c r="BU14" s="32"/>
      <c r="BV14" s="32"/>
      <c r="BW14" s="32"/>
      <c r="BX14" s="32"/>
      <c r="CF14" s="2">
        <f t="shared" si="36"/>
        <v>22</v>
      </c>
      <c r="CG14" s="2">
        <f t="shared" si="36"/>
        <v>23</v>
      </c>
      <c r="CH14" s="2">
        <f t="shared" si="36"/>
        <v>24</v>
      </c>
      <c r="CI14" s="2">
        <f t="shared" si="36"/>
        <v>25</v>
      </c>
      <c r="CJ14" s="2">
        <f t="shared" si="36"/>
        <v>26</v>
      </c>
    </row>
    <row r="15" spans="1:88" ht="22.5" x14ac:dyDescent="0.45">
      <c r="A15" s="114"/>
      <c r="B15" s="157"/>
      <c r="C15" s="78" t="str">
        <f t="shared" si="21"/>
        <v xml:space="preserve"> </v>
      </c>
      <c r="D15" s="79" t="str">
        <f t="shared" si="0"/>
        <v/>
      </c>
      <c r="E15" s="199" t="str">
        <f t="shared" si="1"/>
        <v/>
      </c>
      <c r="F15" s="324"/>
      <c r="G15" s="324"/>
      <c r="H15" s="80" t="str">
        <f t="shared" si="2"/>
        <v xml:space="preserve">0 </v>
      </c>
      <c r="I15" s="80" t="str">
        <f t="shared" si="3"/>
        <v/>
      </c>
      <c r="J15" s="71" t="str">
        <f t="shared" si="22"/>
        <v xml:space="preserve"> </v>
      </c>
      <c r="K15" s="72" t="str">
        <f t="shared" si="4"/>
        <v/>
      </c>
      <c r="L15" s="72" t="str">
        <f t="shared" si="5"/>
        <v/>
      </c>
      <c r="M15" s="123"/>
      <c r="N15" s="123"/>
      <c r="O15" s="73" t="str">
        <f t="shared" si="6"/>
        <v xml:space="preserve">0 </v>
      </c>
      <c r="P15" s="216" t="str">
        <f t="shared" si="7"/>
        <v/>
      </c>
      <c r="Q15" s="84" t="str">
        <f t="shared" si="23"/>
        <v xml:space="preserve"> </v>
      </c>
      <c r="R15" s="85" t="str">
        <f t="shared" si="8"/>
        <v/>
      </c>
      <c r="S15" s="85" t="str">
        <f t="shared" si="9"/>
        <v/>
      </c>
      <c r="T15" s="323"/>
      <c r="U15" s="323"/>
      <c r="V15" s="201" t="str">
        <f t="shared" si="24"/>
        <v xml:space="preserve">0 </v>
      </c>
      <c r="W15" s="86" t="str">
        <f t="shared" si="10"/>
        <v/>
      </c>
      <c r="X15" s="91" t="str">
        <f t="shared" si="37"/>
        <v xml:space="preserve"> </v>
      </c>
      <c r="Y15" s="92" t="str">
        <f t="shared" si="38"/>
        <v/>
      </c>
      <c r="Z15" s="92" t="str">
        <f t="shared" si="13"/>
        <v/>
      </c>
      <c r="AA15" s="162"/>
      <c r="AB15" s="162"/>
      <c r="AC15" s="93" t="str">
        <f t="shared" si="25"/>
        <v>0</v>
      </c>
      <c r="AD15" s="218" t="str">
        <f t="shared" si="14"/>
        <v/>
      </c>
      <c r="AE15" s="205" t="str">
        <f t="shared" si="39"/>
        <v xml:space="preserve"> </v>
      </c>
      <c r="AF15" s="206" t="str">
        <f t="shared" si="40"/>
        <v/>
      </c>
      <c r="AG15" s="206" t="str">
        <f t="shared" si="26"/>
        <v/>
      </c>
      <c r="AH15" s="130"/>
      <c r="AI15" s="130"/>
      <c r="AJ15" s="220" t="str">
        <f t="shared" si="17"/>
        <v>0</v>
      </c>
      <c r="AK15" s="221" t="str">
        <f t="shared" si="27"/>
        <v/>
      </c>
      <c r="AL15" s="209" t="str">
        <f t="shared" si="41"/>
        <v xml:space="preserve"> </v>
      </c>
      <c r="AM15" s="210" t="str">
        <f t="shared" si="29"/>
        <v/>
      </c>
      <c r="AN15" s="211" t="str">
        <f t="shared" si="30"/>
        <v/>
      </c>
      <c r="AO15" s="134"/>
      <c r="AP15" s="134"/>
      <c r="AQ15" s="222" t="str">
        <f t="shared" si="18"/>
        <v>0</v>
      </c>
      <c r="AR15" s="213" t="str">
        <f t="shared" si="31"/>
        <v/>
      </c>
      <c r="AS15" s="214">
        <f t="shared" si="19"/>
        <v>0</v>
      </c>
      <c r="AT15" s="215">
        <f t="shared" si="20"/>
        <v>0</v>
      </c>
      <c r="BA15" s="12"/>
      <c r="BB15" s="12"/>
      <c r="BC15" s="12"/>
      <c r="BD15" s="12"/>
      <c r="BT15" s="32"/>
      <c r="BU15" s="32"/>
      <c r="BV15" s="32"/>
      <c r="BW15" s="32"/>
      <c r="BX15" s="32"/>
    </row>
    <row r="16" spans="1:88" ht="22.5" x14ac:dyDescent="0.45">
      <c r="A16" s="114"/>
      <c r="B16" s="157"/>
      <c r="C16" s="78" t="str">
        <f t="shared" si="21"/>
        <v xml:space="preserve"> </v>
      </c>
      <c r="D16" s="79" t="str">
        <f t="shared" si="0"/>
        <v/>
      </c>
      <c r="E16" s="199" t="str">
        <f t="shared" si="1"/>
        <v/>
      </c>
      <c r="F16" s="117"/>
      <c r="G16" s="117"/>
      <c r="H16" s="80" t="str">
        <f t="shared" si="2"/>
        <v xml:space="preserve">0 </v>
      </c>
      <c r="I16" s="80" t="str">
        <f t="shared" si="3"/>
        <v/>
      </c>
      <c r="J16" s="71" t="str">
        <f t="shared" si="22"/>
        <v xml:space="preserve"> </v>
      </c>
      <c r="K16" s="72" t="str">
        <f t="shared" si="4"/>
        <v/>
      </c>
      <c r="L16" s="72" t="str">
        <f t="shared" si="5"/>
        <v/>
      </c>
      <c r="M16" s="119"/>
      <c r="N16" s="119"/>
      <c r="O16" s="73" t="str">
        <f t="shared" si="6"/>
        <v xml:space="preserve">0 </v>
      </c>
      <c r="P16" s="216" t="str">
        <f t="shared" si="7"/>
        <v/>
      </c>
      <c r="Q16" s="84" t="str">
        <f t="shared" si="23"/>
        <v xml:space="preserve"> </v>
      </c>
      <c r="R16" s="85" t="str">
        <f t="shared" si="8"/>
        <v/>
      </c>
      <c r="S16" s="85" t="str">
        <f t="shared" si="9"/>
        <v/>
      </c>
      <c r="T16" s="126"/>
      <c r="U16" s="126"/>
      <c r="V16" s="201" t="str">
        <f t="shared" si="24"/>
        <v xml:space="preserve">0 </v>
      </c>
      <c r="W16" s="86" t="str">
        <f t="shared" si="10"/>
        <v/>
      </c>
      <c r="X16" s="91" t="str">
        <f t="shared" si="37"/>
        <v xml:space="preserve"> </v>
      </c>
      <c r="Y16" s="92" t="str">
        <f t="shared" si="38"/>
        <v/>
      </c>
      <c r="Z16" s="92" t="str">
        <f t="shared" si="13"/>
        <v/>
      </c>
      <c r="AA16" s="319"/>
      <c r="AB16" s="319"/>
      <c r="AC16" s="93" t="str">
        <f t="shared" si="25"/>
        <v>0</v>
      </c>
      <c r="AD16" s="218" t="str">
        <f t="shared" si="14"/>
        <v/>
      </c>
      <c r="AE16" s="205" t="str">
        <f t="shared" si="39"/>
        <v xml:space="preserve"> </v>
      </c>
      <c r="AF16" s="206" t="str">
        <f t="shared" si="40"/>
        <v/>
      </c>
      <c r="AG16" s="206" t="str">
        <f t="shared" si="26"/>
        <v/>
      </c>
      <c r="AH16" s="130"/>
      <c r="AI16" s="131"/>
      <c r="AJ16" s="220" t="str">
        <f t="shared" si="17"/>
        <v>0</v>
      </c>
      <c r="AK16" s="221" t="str">
        <f t="shared" si="27"/>
        <v/>
      </c>
      <c r="AL16" s="209" t="str">
        <f t="shared" si="41"/>
        <v xml:space="preserve"> </v>
      </c>
      <c r="AM16" s="210" t="str">
        <f t="shared" si="29"/>
        <v/>
      </c>
      <c r="AN16" s="211" t="str">
        <f t="shared" si="30"/>
        <v/>
      </c>
      <c r="AO16" s="134"/>
      <c r="AP16" s="134"/>
      <c r="AQ16" s="222" t="str">
        <f t="shared" si="18"/>
        <v>0</v>
      </c>
      <c r="AR16" s="213" t="str">
        <f t="shared" si="31"/>
        <v/>
      </c>
      <c r="AS16" s="214">
        <f t="shared" si="19"/>
        <v>0</v>
      </c>
      <c r="AT16" s="215">
        <f t="shared" si="20"/>
        <v>0</v>
      </c>
      <c r="AZ16" s="2" t="s">
        <v>6</v>
      </c>
      <c r="BA16" s="12"/>
      <c r="BB16" s="12"/>
      <c r="BC16" s="12"/>
      <c r="BD16" s="12"/>
      <c r="BT16" s="32"/>
      <c r="BU16" s="32"/>
      <c r="BV16" s="32"/>
      <c r="BW16" s="32"/>
      <c r="BX16" s="32"/>
    </row>
    <row r="17" spans="1:76" ht="22.5" x14ac:dyDescent="0.45">
      <c r="A17" s="114"/>
      <c r="B17" s="157"/>
      <c r="C17" s="78" t="str">
        <f t="shared" si="21"/>
        <v xml:space="preserve"> </v>
      </c>
      <c r="D17" s="79" t="str">
        <f t="shared" si="0"/>
        <v/>
      </c>
      <c r="E17" s="199" t="str">
        <f t="shared" si="1"/>
        <v/>
      </c>
      <c r="F17" s="117"/>
      <c r="G17" s="117"/>
      <c r="H17" s="80" t="str">
        <f t="shared" si="2"/>
        <v xml:space="preserve">0 </v>
      </c>
      <c r="I17" s="80" t="str">
        <f t="shared" si="3"/>
        <v/>
      </c>
      <c r="J17" s="74" t="str">
        <f t="shared" si="22"/>
        <v xml:space="preserve"> </v>
      </c>
      <c r="K17" s="72" t="str">
        <f t="shared" si="4"/>
        <v/>
      </c>
      <c r="L17" s="72" t="str">
        <f t="shared" si="5"/>
        <v/>
      </c>
      <c r="M17" s="120"/>
      <c r="N17" s="121"/>
      <c r="O17" s="73" t="str">
        <f t="shared" si="6"/>
        <v xml:space="preserve">0 </v>
      </c>
      <c r="P17" s="216" t="str">
        <f t="shared" si="7"/>
        <v/>
      </c>
      <c r="Q17" s="84" t="str">
        <f t="shared" si="23"/>
        <v xml:space="preserve"> </v>
      </c>
      <c r="R17" s="85" t="str">
        <f t="shared" si="8"/>
        <v/>
      </c>
      <c r="S17" s="85" t="str">
        <f t="shared" si="9"/>
        <v/>
      </c>
      <c r="T17" s="127"/>
      <c r="U17" s="127"/>
      <c r="V17" s="201" t="str">
        <f t="shared" si="24"/>
        <v xml:space="preserve">0 </v>
      </c>
      <c r="W17" s="86" t="str">
        <f t="shared" si="10"/>
        <v/>
      </c>
      <c r="X17" s="91" t="str">
        <f t="shared" si="37"/>
        <v xml:space="preserve"> </v>
      </c>
      <c r="Y17" s="92" t="str">
        <f t="shared" si="38"/>
        <v/>
      </c>
      <c r="Z17" s="92" t="str">
        <f t="shared" si="13"/>
        <v/>
      </c>
      <c r="AA17" s="320"/>
      <c r="AB17" s="321" t="s">
        <v>277</v>
      </c>
      <c r="AC17" s="223" t="str">
        <f t="shared" si="25"/>
        <v>0</v>
      </c>
      <c r="AD17" s="224" t="str">
        <f t="shared" si="14"/>
        <v/>
      </c>
      <c r="AE17" s="205" t="str">
        <f t="shared" si="39"/>
        <v xml:space="preserve"> </v>
      </c>
      <c r="AF17" s="206" t="str">
        <f t="shared" si="40"/>
        <v/>
      </c>
      <c r="AG17" s="206" t="str">
        <f t="shared" si="26"/>
        <v/>
      </c>
      <c r="AH17" s="130"/>
      <c r="AI17" s="131"/>
      <c r="AJ17" s="220" t="str">
        <f t="shared" si="17"/>
        <v>0</v>
      </c>
      <c r="AK17" s="221" t="str">
        <f t="shared" si="27"/>
        <v/>
      </c>
      <c r="AL17" s="209" t="str">
        <f t="shared" si="41"/>
        <v xml:space="preserve"> </v>
      </c>
      <c r="AM17" s="210" t="str">
        <f t="shared" si="29"/>
        <v/>
      </c>
      <c r="AN17" s="211" t="str">
        <f t="shared" si="30"/>
        <v/>
      </c>
      <c r="AO17" s="134"/>
      <c r="AP17" s="134"/>
      <c r="AQ17" s="222" t="str">
        <f t="shared" si="18"/>
        <v>0</v>
      </c>
      <c r="AR17" s="213" t="str">
        <f t="shared" si="31"/>
        <v/>
      </c>
      <c r="AS17" s="214">
        <f t="shared" si="19"/>
        <v>0</v>
      </c>
      <c r="AT17" s="215">
        <f t="shared" si="20"/>
        <v>0</v>
      </c>
      <c r="AZ17" s="602" t="s">
        <v>7</v>
      </c>
      <c r="BA17" s="602"/>
      <c r="BB17" s="602"/>
      <c r="BC17" s="602"/>
      <c r="BD17" s="602"/>
      <c r="BE17" s="602"/>
      <c r="BT17" s="32"/>
      <c r="BU17" s="32"/>
      <c r="BV17" s="32"/>
      <c r="BW17" s="32"/>
      <c r="BX17" s="32"/>
    </row>
    <row r="18" spans="1:76" ht="22.5" x14ac:dyDescent="0.45">
      <c r="A18" s="114"/>
      <c r="B18" s="157"/>
      <c r="C18" s="78" t="str">
        <f t="shared" si="21"/>
        <v xml:space="preserve"> </v>
      </c>
      <c r="D18" s="79" t="str">
        <f t="shared" si="0"/>
        <v/>
      </c>
      <c r="E18" s="199" t="str">
        <f t="shared" si="1"/>
        <v/>
      </c>
      <c r="F18" s="117"/>
      <c r="G18" s="117"/>
      <c r="H18" s="80" t="str">
        <f t="shared" si="2"/>
        <v xml:space="preserve">0 </v>
      </c>
      <c r="I18" s="80" t="str">
        <f t="shared" si="3"/>
        <v/>
      </c>
      <c r="J18" s="71" t="str">
        <f t="shared" si="22"/>
        <v xml:space="preserve"> </v>
      </c>
      <c r="K18" s="72" t="str">
        <f t="shared" si="4"/>
        <v/>
      </c>
      <c r="L18" s="72" t="str">
        <f t="shared" si="5"/>
        <v/>
      </c>
      <c r="M18" s="120"/>
      <c r="N18" s="121"/>
      <c r="O18" s="73" t="str">
        <f t="shared" si="6"/>
        <v xml:space="preserve">0 </v>
      </c>
      <c r="P18" s="216" t="str">
        <f t="shared" si="7"/>
        <v/>
      </c>
      <c r="Q18" s="84" t="str">
        <f t="shared" si="23"/>
        <v xml:space="preserve"> </v>
      </c>
      <c r="R18" s="85" t="str">
        <f t="shared" si="8"/>
        <v/>
      </c>
      <c r="S18" s="85" t="str">
        <f t="shared" si="9"/>
        <v/>
      </c>
      <c r="T18" s="127"/>
      <c r="U18" s="127"/>
      <c r="V18" s="201" t="str">
        <f t="shared" si="24"/>
        <v xml:space="preserve">0 </v>
      </c>
      <c r="W18" s="86" t="str">
        <f t="shared" si="10"/>
        <v/>
      </c>
      <c r="X18" s="91" t="str">
        <f t="shared" si="37"/>
        <v xml:space="preserve"> </v>
      </c>
      <c r="Y18" s="92" t="str">
        <f t="shared" si="38"/>
        <v/>
      </c>
      <c r="Z18" s="92" t="str">
        <f t="shared" si="13"/>
        <v/>
      </c>
      <c r="AA18" s="322"/>
      <c r="AB18" s="162"/>
      <c r="AC18" s="93" t="str">
        <f t="shared" si="25"/>
        <v>0</v>
      </c>
      <c r="AD18" s="218" t="str">
        <f t="shared" si="14"/>
        <v/>
      </c>
      <c r="AE18" s="205" t="str">
        <f t="shared" si="39"/>
        <v xml:space="preserve"> </v>
      </c>
      <c r="AF18" s="206" t="str">
        <f t="shared" si="40"/>
        <v/>
      </c>
      <c r="AG18" s="206" t="str">
        <f t="shared" si="26"/>
        <v/>
      </c>
      <c r="AH18" s="130"/>
      <c r="AI18" s="131"/>
      <c r="AJ18" s="220" t="str">
        <f t="shared" si="17"/>
        <v>0</v>
      </c>
      <c r="AK18" s="221" t="str">
        <f t="shared" si="27"/>
        <v/>
      </c>
      <c r="AL18" s="209" t="str">
        <f t="shared" si="41"/>
        <v xml:space="preserve"> </v>
      </c>
      <c r="AM18" s="210" t="str">
        <f t="shared" si="29"/>
        <v/>
      </c>
      <c r="AN18" s="211" t="str">
        <f t="shared" si="30"/>
        <v/>
      </c>
      <c r="AO18" s="134"/>
      <c r="AP18" s="134"/>
      <c r="AQ18" s="222" t="str">
        <f t="shared" si="18"/>
        <v>0</v>
      </c>
      <c r="AR18" s="213" t="str">
        <f t="shared" si="31"/>
        <v/>
      </c>
      <c r="AS18" s="214">
        <f t="shared" si="19"/>
        <v>0</v>
      </c>
      <c r="AT18" s="215">
        <f t="shared" si="20"/>
        <v>0</v>
      </c>
      <c r="BT18" s="32"/>
      <c r="BU18" s="32"/>
      <c r="BV18" s="32"/>
      <c r="BW18" s="32"/>
      <c r="BX18" s="32"/>
    </row>
    <row r="19" spans="1:76" ht="22.5" x14ac:dyDescent="0.45">
      <c r="A19" s="114"/>
      <c r="B19" s="157"/>
      <c r="C19" s="78" t="str">
        <f t="shared" si="21"/>
        <v xml:space="preserve"> </v>
      </c>
      <c r="D19" s="79" t="str">
        <f t="shared" si="0"/>
        <v/>
      </c>
      <c r="E19" s="199" t="str">
        <f t="shared" si="1"/>
        <v/>
      </c>
      <c r="F19" s="117"/>
      <c r="G19" s="117"/>
      <c r="H19" s="80" t="str">
        <f t="shared" si="2"/>
        <v xml:space="preserve">0 </v>
      </c>
      <c r="I19" s="80" t="str">
        <f t="shared" si="3"/>
        <v/>
      </c>
      <c r="J19" s="71" t="str">
        <f t="shared" si="22"/>
        <v xml:space="preserve"> </v>
      </c>
      <c r="K19" s="72" t="str">
        <f t="shared" si="4"/>
        <v/>
      </c>
      <c r="L19" s="72" t="str">
        <f t="shared" si="5"/>
        <v/>
      </c>
      <c r="M19" s="120"/>
      <c r="N19" s="121"/>
      <c r="O19" s="73" t="str">
        <f t="shared" si="6"/>
        <v xml:space="preserve">0 </v>
      </c>
      <c r="P19" s="216" t="str">
        <f t="shared" si="7"/>
        <v/>
      </c>
      <c r="Q19" s="84" t="str">
        <f t="shared" si="23"/>
        <v xml:space="preserve"> </v>
      </c>
      <c r="R19" s="85" t="str">
        <f t="shared" si="8"/>
        <v/>
      </c>
      <c r="S19" s="85" t="str">
        <f t="shared" si="9"/>
        <v/>
      </c>
      <c r="T19" s="127"/>
      <c r="U19" s="127"/>
      <c r="V19" s="201" t="str">
        <f t="shared" si="24"/>
        <v xml:space="preserve">0 </v>
      </c>
      <c r="W19" s="86" t="str">
        <f t="shared" si="10"/>
        <v/>
      </c>
      <c r="X19" s="91" t="str">
        <f t="shared" si="37"/>
        <v xml:space="preserve"> </v>
      </c>
      <c r="Y19" s="92" t="str">
        <f t="shared" si="38"/>
        <v/>
      </c>
      <c r="Z19" s="92" t="str">
        <f t="shared" si="13"/>
        <v/>
      </c>
      <c r="AA19" s="95"/>
      <c r="AB19" s="96"/>
      <c r="AC19" s="93" t="str">
        <f t="shared" si="25"/>
        <v>0</v>
      </c>
      <c r="AD19" s="218" t="str">
        <f t="shared" si="14"/>
        <v/>
      </c>
      <c r="AE19" s="205" t="str">
        <f t="shared" si="39"/>
        <v xml:space="preserve"> </v>
      </c>
      <c r="AF19" s="206" t="str">
        <f t="shared" si="40"/>
        <v/>
      </c>
      <c r="AG19" s="206" t="str">
        <f t="shared" si="26"/>
        <v/>
      </c>
      <c r="AH19" s="130"/>
      <c r="AI19" s="131"/>
      <c r="AJ19" s="220" t="str">
        <f t="shared" si="17"/>
        <v>0</v>
      </c>
      <c r="AK19" s="221" t="str">
        <f t="shared" si="27"/>
        <v/>
      </c>
      <c r="AL19" s="209" t="str">
        <f t="shared" si="41"/>
        <v xml:space="preserve"> </v>
      </c>
      <c r="AM19" s="210" t="str">
        <f t="shared" si="29"/>
        <v/>
      </c>
      <c r="AN19" s="210" t="str">
        <f t="shared" si="30"/>
        <v/>
      </c>
      <c r="AO19" s="134"/>
      <c r="AP19" s="134"/>
      <c r="AQ19" s="222" t="str">
        <f t="shared" si="18"/>
        <v>0</v>
      </c>
      <c r="AR19" s="213" t="str">
        <f t="shared" si="31"/>
        <v/>
      </c>
      <c r="AS19" s="214">
        <f t="shared" si="19"/>
        <v>0</v>
      </c>
      <c r="AT19" s="215">
        <f t="shared" si="20"/>
        <v>0</v>
      </c>
      <c r="AV19" s="225" t="s">
        <v>39</v>
      </c>
      <c r="AW19" s="226"/>
      <c r="AZ19" s="227" t="s">
        <v>39</v>
      </c>
      <c r="BA19" s="228"/>
      <c r="BB19" s="12"/>
      <c r="BC19" s="12"/>
      <c r="BD19" s="229" t="s">
        <v>39</v>
      </c>
      <c r="BE19" s="230"/>
      <c r="BH19" s="231" t="s">
        <v>39</v>
      </c>
      <c r="BI19" s="232"/>
      <c r="BL19" s="233" t="s">
        <v>39</v>
      </c>
      <c r="BM19" s="233"/>
      <c r="BP19" s="234" t="s">
        <v>39</v>
      </c>
      <c r="BQ19" s="234"/>
      <c r="BR19" s="235"/>
      <c r="BT19" s="32"/>
      <c r="BU19" s="32"/>
      <c r="BV19" s="32"/>
      <c r="BW19" s="32"/>
      <c r="BX19" s="32"/>
    </row>
    <row r="20" spans="1:76" ht="22.5" x14ac:dyDescent="0.45">
      <c r="A20" s="114"/>
      <c r="B20" s="157"/>
      <c r="C20" s="78" t="str">
        <f t="shared" si="21"/>
        <v xml:space="preserve"> </v>
      </c>
      <c r="D20" s="79" t="str">
        <f t="shared" si="0"/>
        <v/>
      </c>
      <c r="E20" s="199" t="str">
        <f t="shared" si="1"/>
        <v/>
      </c>
      <c r="F20" s="117"/>
      <c r="G20" s="117"/>
      <c r="H20" s="80" t="str">
        <f t="shared" si="2"/>
        <v xml:space="preserve">0 </v>
      </c>
      <c r="I20" s="80" t="str">
        <f t="shared" si="3"/>
        <v/>
      </c>
      <c r="J20" s="71" t="str">
        <f t="shared" si="22"/>
        <v xml:space="preserve"> </v>
      </c>
      <c r="K20" s="72" t="str">
        <f t="shared" si="4"/>
        <v/>
      </c>
      <c r="L20" s="72" t="str">
        <f t="shared" si="5"/>
        <v/>
      </c>
      <c r="M20" s="120"/>
      <c r="N20" s="121"/>
      <c r="O20" s="73" t="str">
        <f t="shared" si="6"/>
        <v xml:space="preserve">0 </v>
      </c>
      <c r="P20" s="216" t="str">
        <f t="shared" si="7"/>
        <v/>
      </c>
      <c r="Q20" s="84" t="str">
        <f t="shared" si="23"/>
        <v xml:space="preserve"> </v>
      </c>
      <c r="R20" s="85" t="str">
        <f t="shared" si="8"/>
        <v/>
      </c>
      <c r="S20" s="85" t="str">
        <f t="shared" si="9"/>
        <v/>
      </c>
      <c r="T20" s="127"/>
      <c r="U20" s="127"/>
      <c r="V20" s="201" t="str">
        <f t="shared" si="24"/>
        <v xml:space="preserve">0 </v>
      </c>
      <c r="W20" s="86" t="str">
        <f t="shared" si="10"/>
        <v/>
      </c>
      <c r="X20" s="91" t="str">
        <f t="shared" si="37"/>
        <v xml:space="preserve"> </v>
      </c>
      <c r="Y20" s="92" t="str">
        <f t="shared" si="38"/>
        <v/>
      </c>
      <c r="Z20" s="92" t="str">
        <f t="shared" si="13"/>
        <v/>
      </c>
      <c r="AA20" s="95"/>
      <c r="AB20" s="96"/>
      <c r="AC20" s="93" t="str">
        <f t="shared" si="25"/>
        <v>0</v>
      </c>
      <c r="AD20" s="218" t="str">
        <f t="shared" si="14"/>
        <v/>
      </c>
      <c r="AE20" s="205" t="str">
        <f t="shared" si="39"/>
        <v xml:space="preserve"> </v>
      </c>
      <c r="AF20" s="206" t="str">
        <f t="shared" si="40"/>
        <v/>
      </c>
      <c r="AG20" s="206" t="str">
        <f t="shared" si="26"/>
        <v/>
      </c>
      <c r="AH20" s="130"/>
      <c r="AI20" s="131"/>
      <c r="AJ20" s="220" t="str">
        <f t="shared" si="17"/>
        <v>0</v>
      </c>
      <c r="AK20" s="221" t="str">
        <f t="shared" si="27"/>
        <v/>
      </c>
      <c r="AL20" s="209" t="str">
        <f t="shared" si="41"/>
        <v xml:space="preserve"> </v>
      </c>
      <c r="AM20" s="210" t="str">
        <f t="shared" si="29"/>
        <v/>
      </c>
      <c r="AN20" s="210" t="str">
        <f t="shared" si="30"/>
        <v/>
      </c>
      <c r="AO20" s="134"/>
      <c r="AP20" s="134"/>
      <c r="AQ20" s="222" t="str">
        <f t="shared" si="18"/>
        <v>0</v>
      </c>
      <c r="AR20" s="213" t="str">
        <f t="shared" si="31"/>
        <v/>
      </c>
      <c r="AS20" s="214">
        <f t="shared" si="19"/>
        <v>0</v>
      </c>
      <c r="AT20" s="215">
        <f t="shared" si="20"/>
        <v>0</v>
      </c>
      <c r="AV20" s="236" t="s">
        <v>40</v>
      </c>
      <c r="AW20" s="237">
        <f>G2</f>
        <v>5</v>
      </c>
      <c r="AZ20" s="238" t="s">
        <v>40</v>
      </c>
      <c r="BA20" s="239">
        <f>N2</f>
        <v>5</v>
      </c>
      <c r="BB20" s="12"/>
      <c r="BC20" s="12"/>
      <c r="BD20" s="240" t="s">
        <v>40</v>
      </c>
      <c r="BE20" s="241">
        <f>U2</f>
        <v>3</v>
      </c>
      <c r="BH20" s="242" t="s">
        <v>40</v>
      </c>
      <c r="BI20" s="243">
        <f>AB2</f>
        <v>4</v>
      </c>
      <c r="BL20" s="233" t="s">
        <v>40</v>
      </c>
      <c r="BM20" s="233">
        <f>AJ2</f>
        <v>5</v>
      </c>
      <c r="BP20" s="234" t="s">
        <v>40</v>
      </c>
      <c r="BQ20" s="234">
        <f>AQ2</f>
        <v>0</v>
      </c>
      <c r="BR20" s="235"/>
      <c r="BT20" s="32"/>
      <c r="BU20" s="32"/>
      <c r="BV20" s="32"/>
      <c r="BW20" s="32"/>
      <c r="BX20" s="32"/>
    </row>
    <row r="21" spans="1:76" ht="22.5" x14ac:dyDescent="0.45">
      <c r="A21" s="114"/>
      <c r="B21" s="157"/>
      <c r="C21" s="78" t="str">
        <f t="shared" si="21"/>
        <v xml:space="preserve"> </v>
      </c>
      <c r="D21" s="79" t="str">
        <f t="shared" si="0"/>
        <v/>
      </c>
      <c r="E21" s="199" t="str">
        <f t="shared" si="1"/>
        <v/>
      </c>
      <c r="F21" s="117"/>
      <c r="G21" s="117"/>
      <c r="H21" s="80" t="str">
        <f t="shared" si="2"/>
        <v xml:space="preserve">0 </v>
      </c>
      <c r="I21" s="80" t="str">
        <f t="shared" si="3"/>
        <v/>
      </c>
      <c r="J21" s="71" t="str">
        <f t="shared" si="22"/>
        <v xml:space="preserve"> </v>
      </c>
      <c r="K21" s="72" t="str">
        <f t="shared" si="4"/>
        <v/>
      </c>
      <c r="L21" s="72" t="str">
        <f t="shared" si="5"/>
        <v/>
      </c>
      <c r="M21" s="120"/>
      <c r="N21" s="121"/>
      <c r="O21" s="73" t="str">
        <f t="shared" si="6"/>
        <v xml:space="preserve">0 </v>
      </c>
      <c r="P21" s="216" t="str">
        <f t="shared" si="7"/>
        <v/>
      </c>
      <c r="Q21" s="84" t="str">
        <f t="shared" si="23"/>
        <v xml:space="preserve"> </v>
      </c>
      <c r="R21" s="85" t="str">
        <f t="shared" si="8"/>
        <v/>
      </c>
      <c r="S21" s="85" t="str">
        <f t="shared" si="9"/>
        <v/>
      </c>
      <c r="T21" s="127"/>
      <c r="U21" s="127"/>
      <c r="V21" s="201" t="str">
        <f t="shared" si="24"/>
        <v xml:space="preserve">0 </v>
      </c>
      <c r="W21" s="86" t="str">
        <f t="shared" si="10"/>
        <v/>
      </c>
      <c r="X21" s="91" t="str">
        <f t="shared" si="37"/>
        <v xml:space="preserve"> </v>
      </c>
      <c r="Y21" s="92" t="str">
        <f t="shared" si="38"/>
        <v/>
      </c>
      <c r="Z21" s="92" t="str">
        <f t="shared" si="13"/>
        <v/>
      </c>
      <c r="AA21" s="95"/>
      <c r="AB21" s="96"/>
      <c r="AC21" s="93" t="str">
        <f t="shared" si="25"/>
        <v>0</v>
      </c>
      <c r="AD21" s="218" t="str">
        <f t="shared" si="14"/>
        <v/>
      </c>
      <c r="AE21" s="205" t="str">
        <f t="shared" si="39"/>
        <v xml:space="preserve"> </v>
      </c>
      <c r="AF21" s="206" t="str">
        <f t="shared" si="40"/>
        <v/>
      </c>
      <c r="AG21" s="206" t="str">
        <f t="shared" si="26"/>
        <v/>
      </c>
      <c r="AH21" s="130"/>
      <c r="AI21" s="131"/>
      <c r="AJ21" s="220" t="str">
        <f t="shared" si="17"/>
        <v>0</v>
      </c>
      <c r="AK21" s="221" t="str">
        <f t="shared" si="27"/>
        <v/>
      </c>
      <c r="AL21" s="209" t="str">
        <f t="shared" si="41"/>
        <v xml:space="preserve"> </v>
      </c>
      <c r="AM21" s="210" t="str">
        <f t="shared" si="29"/>
        <v/>
      </c>
      <c r="AN21" s="210" t="str">
        <f t="shared" si="30"/>
        <v/>
      </c>
      <c r="AO21" s="134"/>
      <c r="AP21" s="134"/>
      <c r="AQ21" s="222" t="str">
        <f t="shared" si="18"/>
        <v>0</v>
      </c>
      <c r="AR21" s="213" t="str">
        <f t="shared" si="31"/>
        <v/>
      </c>
      <c r="AS21" s="214">
        <f t="shared" si="19"/>
        <v>0</v>
      </c>
      <c r="AT21" s="215">
        <f t="shared" si="20"/>
        <v>0</v>
      </c>
      <c r="AV21" s="236">
        <v>1</v>
      </c>
      <c r="AW21" s="244">
        <f t="shared" ref="AW21:AW30" si="42">IF(AW$20=1,AW5,IF(AW$20=2,AX5,IF(AW$20=3,AY5,IF(AW$20=4,AZ5,IF(AW$20=5,BA5,IF(AW$20=6,BB5,IF(AW$20=7,BC5,IF(AW$20=8,BD5,IF(AW$20=9,BE5,IF(AW$20=10,BF5,IF(AW$20=11,BG5,IF(AW$20=12,BH5,IF(AW$20=13,BI5,IF(AW$20=14,BJ5,IF(AW$20=15,BK5,IF(AW$20=16,BL5,IF(AW$20=17,BM5,IF(AW$20=18,BN5,IF(AW$20=19,BO5,IF(AW$20=20,BP5,IF(AW$20=21,BQ5,IF(AW$20=22,BR5,IF(AW$20=23,BS5,IF(AW$20=24,BT5,IF(AW$20=25,BU5,IF(AW$20=26,BV5,IF(AW$20=27,BW5,IF(AW$20=28,BX5,IF(AW$20=29,BY5,IF(AW$20=30,BZ5,IF(AW$20=31,CA5,IF(AW$20=32,CB5,IF(AW$20=33,CC5,IF(AW$20=34,CD5,IF(AW$20=35,CE5,IF(AW$20=36,CF5,IF(AW$20=37,CG5,IF(AW$20=38,CH5,IF(AW$20=39,CI5,IF(AW$20=40,CJ5,""))))))))))))))))))))))))))))))))))))))))</f>
        <v>9</v>
      </c>
      <c r="AZ21" s="238">
        <v>1</v>
      </c>
      <c r="BA21" s="245">
        <f>IF(BA$20=1,AW5,IF(BA$20=2,AX5,IF(BA$20=3,AY5,IF(BA$20=4,AZ5,IF(BA$20=5,BA5,IF(BA$20=6,BB5,IF(BA$20=7,BC5,IF(BA$20=8,BD5,IF(BA$20=9,BE5,IF(BA$20=10,BF5,IF(BA$20=11,BG5,IF(BA$20=12,BH5,IF(BA$20=13,BI5,IF(BA$20=14,BJ5,IF(BA$20=15,BK5,IF(BA$20=16,BL5,IF(BA$20=17,BM5,IF(BA$20=18,BN5,IF(BA$20=19,BO5,IF(BA$20=20,BP5,IF(BA$20=21,BQ5,IF(BA$20=22,BR5,IF(BA$20=23,BS5,IF(BA$20=24,BT5,IF(BA$20=25,BU5,IF(BA$20=26,BV5,IF(BA$20=27,BW5,IF(BA$20=28,BX5,IF(BA$20=29,BY5,IF(BA$20=30,BZ5,IF(BA$20=31,CA5,IF(BA$20=32,CB5,IF(BA$20=33,CC5,IF(BA$20=34,CD5,IF(BA$20=35,CE5,IF(BA$20=36,CF5,IF(BA$20=37,CG5,IF(BA$20=38,CH5,IF(BA$20=39,CI5,IF(BA$20=40,CJ5,""))))))))))))))))))))))))))))))))))))))))</f>
        <v>9</v>
      </c>
      <c r="BD21" s="240">
        <v>1</v>
      </c>
      <c r="BE21" s="246">
        <f>IF(BE$20=1,AW5,IF(BE$20=2,AX5,IF(BE$20=3,AY5,IF(BE$20=4,AZ5,IF(BE$20=5,BA5,IF(BE$20=6,BB5,IF(BE$20=7,BC5,IF(BE$20=8,BD5,IF(BE$20=9,BE5,IF(BE$20=10,BF5,IF(BE$20=11,BG5,IF(BE$20=12,BH5,IF(BE$20=13,BI5,IF(BE$20=14,BJ5,IF(BE$20=15,BK5,IF(BE$20=16,BL5,IF(BE$20=17,BM5,IF(BE$20=18,BN5,IF(BE$20=19,BO5,IF(BE$20=20,BP5,IF(BE$20=21,BQ5,IF(BE$20=22,BR5,IF(BE$20=23,BS5,IF(BE$20=24,BT5,IF(BE$20=25,BU5,IF(BE$20=26,BV5,IF(BE$20=27,BW5,IF(BE$20=28,BX5,IF(BE$20=29,BY5,IF(BE$20=30,BZ5,IF(BE$20=31,CA5,IF(BE$20=32,CB5,IF(BE$20=33,CC5,IF(BE$20=34,CD5,IF(BE$20=35,CE5,IF(BE$20=36,CF5,IF(BE$20=37,CG5,IF(BE$20=38,CH5,IF(BE$20=39,CI5,IF(BE$20=40,CJ5,""))))))))))))))))))))))))))))))))))))))))</f>
        <v>5</v>
      </c>
      <c r="BH21" s="242">
        <v>1</v>
      </c>
      <c r="BI21" s="247">
        <f>IF(BI$20=1,$AW$5,IF(BI$20=2,$AX$5,IF(BI$20=3,$AY$5,IF(BI$20=4,$AZ$5,IF(BI$20=5,$BA$5,IF(BI$20=6,$BB$5,IF(BI$20=7,$BC$5,IF(BI$20=8,$BD$5,IF(BI$20=9,$BE$5,IF(BI$20=10,$BF$5,IF(BI$20=11,$BG$5,IF(BI$20=12,$BH$5,IF(BI$20=13,$BI$5,IF(BI$20=14,$BJ$5,IF(BI$20=15,$BK$5,IF(BI$20=16,$BL$5,IF(BI$20=17,$BM$5,IF(BI$20=18,$BN$5,IF(BI$20=19,$BO$5,IF(BI$20=20,$BP$5,IF(BI$20=21,$BQ$5,IF(BI$20=22,$BR$5,IF(BI$20=23,$BS$5,IF(BI$20=24,$BT$5,IF(BI$20=25,$BU$5,IF(BI$20=26,$BV$5,IF(BI$20=27,$BW$5,IF(BI$20=28,$BX$5,IF(BI$20=29,$BY$5,IF(BI$20=30,$BZ$5,IF(BI$20=31,$CA$5,IF(BI$20=32,$CB$5,IF(BI$20=33,$CC$5,IF(BI$20=34,$CD$5,IF(BI$20=35,$CE$5,IF(BI$20=36,$CF$5,IF(BI$20=37,$CG$5,IF(BI$20=38,$CH$5,IF(BI$20=39,$CI$5,IF(BI$20=40,$CJ$5,""))))))))))))))))))))))))))))))))))))))))</f>
        <v>7</v>
      </c>
      <c r="BL21" s="233">
        <v>1</v>
      </c>
      <c r="BM21" s="233">
        <f>IF(BM$20=1,$AW5,IF(BM$20=2,$AX5,IF(BM$20=3,$AY5,IF(BM$20=4,$AZ5,IF(BM$20=5,$BA5,IF(BM$20=6,$BB5,IF(BM$20=7,$BC5,IF(BM$20=8,$BD5,IF(BM$20=9,$BE5,IF(BM$20=10,$BF5,IF(BM$20=11,$BG5,IF(BM$20=12,$BH5,IF(BM$20=13,$BI5,IF(BM$20=14,$BJ5,IF(BM$20=15,$BK5,IF(BM$20=16,$BL5,IF(BM$20=17,$BM5,IF(BM$20=18,$BN5,IF(BM$20=19,$BO5,IF(BM$20=20,$BP5,IF(BM$20=21,$BQ5,IF(BM$20=22,$BR5,IF(BM$20=23,$BS5,IF(BM$20=24,$BT5,IF(BM$20=25,$BU5,IF(BM$20=26,$BV5,IF(BM$20=27,$BW5,IF(BM$20=28,$BX5,IF(BM$20=29,$BY5,IF(BM$20=30,$BZ5,IF(BM$20=31,$CA5,IF(BM$20=32,$CB5,IF(BM$20=33,$CC5,IF(BM$20=34,$CD5,IF(BM$20=35,$CE5,IF(BM$20=36,$CF5,IF(BM$20=37,$CG5,IF(BM$20=38,$CH5,IF(BM$20=39,$CI5,IF(BM$20=40,$CJ5,""))))))))))))))))))))))))))))))))))))))))</f>
        <v>9</v>
      </c>
      <c r="BP21" s="234">
        <v>1</v>
      </c>
      <c r="BQ21" s="234" t="str">
        <f>IF(BQ$20=1,$AW5,IF(BQ$20=2,$AX5,IF(BQ$20=3,$AY5,IF(BQ$20=4,$AZ5,IF(BQ$20=5,$BA5,IF(BQ$20=6,$BB5,IF(BQ$20=7,$BC5,IF(BQ$20=8,$BD5,IF(BQ$20=9,$BE5,IF(BQ$20=10,$BF5,IF(BQ$20=11,$BG5,IF(BQ$20=12,$BH5,IF(BQ$20=13,$BI5,IF(BQ$20=14,$BJ5,IF(BQ$20=15,$BK5,IF(BQ$20=16,$BL5,IF(BQ$20=17,$BM5,IF(BQ$20=18,$BN5,IF(BQ$20=19,$BO5,IF(BQ$20=20,$BP5,IF(BQ$20=21,$BQ5,IF(BQ$20=22,$BR5,IF(BQ$20=23,$BS5,IF(BQ$20=24,$BT5,IF(BQ$20=25,$BU5,IF(BQ$20=26,$BV5,IF(BQ$20=27,$BW5,IF(BQ$20=28,$BX5,IF(BQ$20=29,$BY5,IF(BQ$20=30,$BZ5,IF(BQ$20=31,$CA5,IF(BQ$20=32,$CB5,IF(BQ$20=33,$CC5,IF(BQ$20=34,$CD5,IF(BQ$20=35,$CE5,IF(BQ$20=36,$CF5,IF(BQ$20=37,$CG5,IF(BQ$20=38,$CH5,IF(BQ$20=39,$CI5,IF(BQ$20=40,$CJ5,""))))))))))))))))))))))))))))))))))))))))</f>
        <v/>
      </c>
      <c r="BR21" s="235"/>
      <c r="BT21" s="32"/>
      <c r="BU21" s="32"/>
      <c r="BV21" s="32"/>
      <c r="BW21" s="32"/>
      <c r="BX21" s="32"/>
    </row>
    <row r="22" spans="1:76" ht="22.5" x14ac:dyDescent="0.45">
      <c r="A22" s="114"/>
      <c r="B22" s="157"/>
      <c r="C22" s="78" t="str">
        <f t="shared" si="21"/>
        <v xml:space="preserve"> </v>
      </c>
      <c r="D22" s="79" t="str">
        <f t="shared" si="0"/>
        <v/>
      </c>
      <c r="E22" s="199" t="str">
        <f t="shared" si="1"/>
        <v/>
      </c>
      <c r="F22" s="117"/>
      <c r="G22" s="117"/>
      <c r="H22" s="80" t="str">
        <f t="shared" si="2"/>
        <v xml:space="preserve">0 </v>
      </c>
      <c r="I22" s="80" t="str">
        <f t="shared" si="3"/>
        <v/>
      </c>
      <c r="J22" s="71" t="str">
        <f t="shared" si="22"/>
        <v xml:space="preserve"> </v>
      </c>
      <c r="K22" s="72" t="str">
        <f t="shared" si="4"/>
        <v/>
      </c>
      <c r="L22" s="72" t="str">
        <f t="shared" si="5"/>
        <v/>
      </c>
      <c r="M22" s="120"/>
      <c r="N22" s="121"/>
      <c r="O22" s="73" t="str">
        <f t="shared" si="6"/>
        <v xml:space="preserve">0 </v>
      </c>
      <c r="P22" s="216" t="str">
        <f t="shared" si="7"/>
        <v/>
      </c>
      <c r="Q22" s="84" t="str">
        <f t="shared" si="23"/>
        <v xml:space="preserve"> </v>
      </c>
      <c r="R22" s="85" t="str">
        <f t="shared" si="8"/>
        <v/>
      </c>
      <c r="S22" s="85" t="str">
        <f t="shared" si="9"/>
        <v/>
      </c>
      <c r="T22" s="127"/>
      <c r="U22" s="127"/>
      <c r="V22" s="201" t="str">
        <f t="shared" si="24"/>
        <v xml:space="preserve">0 </v>
      </c>
      <c r="W22" s="86" t="str">
        <f t="shared" si="10"/>
        <v/>
      </c>
      <c r="X22" s="91" t="str">
        <f t="shared" si="37"/>
        <v xml:space="preserve"> </v>
      </c>
      <c r="Y22" s="92" t="str">
        <f t="shared" si="38"/>
        <v/>
      </c>
      <c r="Z22" s="92" t="str">
        <f t="shared" si="13"/>
        <v/>
      </c>
      <c r="AA22" s="95"/>
      <c r="AB22" s="96"/>
      <c r="AC22" s="93" t="str">
        <f t="shared" si="25"/>
        <v>0</v>
      </c>
      <c r="AD22" s="218" t="str">
        <f t="shared" si="14"/>
        <v/>
      </c>
      <c r="AE22" s="205" t="str">
        <f t="shared" si="39"/>
        <v xml:space="preserve"> </v>
      </c>
      <c r="AF22" s="206" t="str">
        <f t="shared" si="40"/>
        <v/>
      </c>
      <c r="AG22" s="206" t="str">
        <f t="shared" si="26"/>
        <v/>
      </c>
      <c r="AH22" s="130"/>
      <c r="AI22" s="131"/>
      <c r="AJ22" s="220" t="str">
        <f t="shared" si="17"/>
        <v>0</v>
      </c>
      <c r="AK22" s="221" t="str">
        <f t="shared" si="27"/>
        <v/>
      </c>
      <c r="AL22" s="209" t="str">
        <f t="shared" si="41"/>
        <v xml:space="preserve"> </v>
      </c>
      <c r="AM22" s="210" t="str">
        <f t="shared" si="29"/>
        <v/>
      </c>
      <c r="AN22" s="210" t="str">
        <f t="shared" si="30"/>
        <v/>
      </c>
      <c r="AO22" s="134"/>
      <c r="AP22" s="134"/>
      <c r="AQ22" s="222" t="str">
        <f t="shared" si="18"/>
        <v>0</v>
      </c>
      <c r="AR22" s="213" t="str">
        <f t="shared" si="31"/>
        <v/>
      </c>
      <c r="AS22" s="214">
        <f t="shared" si="19"/>
        <v>0</v>
      </c>
      <c r="AT22" s="215">
        <f t="shared" si="20"/>
        <v>0</v>
      </c>
      <c r="AV22" s="236">
        <v>2</v>
      </c>
      <c r="AW22" s="244">
        <f t="shared" si="42"/>
        <v>7</v>
      </c>
      <c r="AZ22" s="238">
        <v>2</v>
      </c>
      <c r="BA22" s="245">
        <f t="shared" ref="BA22:BA30" si="43">IF(BA$20=1,AW6,IF(BA$20=2,AX6,IF(BA$20=3,AY6,IF(BA$20=4,AZ6,IF(BA$20=5,BA6,IF(BA$20=6,BB6,IF(BA$20=7,BC6,IF(BA$20=8,BD6,IF(BA$20=9,BE6,IF(BA$20=10,BF6,IF(BA$20=11,BG6,IF(BA$20=12,BH6,IF(BA$20=13,BI6,IF(BA$20=14,BJ6,IF(BA$20=15,BK6,IF(BA$20=16,BL6,IF(BA$20=17,BM6,IF(BA$20=18,BN6,IF(BA$20=19,BO6,IF(BA$20=20,BP6,IF(BA$20=21,BQ6,IF(BA$20=22,BR6,IF(BA$20=23,BS6,IF(BA$20=24,BT6,IF(BA$20=25,BU6,IF(BA$20=26,BV6,IF(BA$20=27,BW6,IF(BA$20=28,BX6,IF(BA$20=29,BY6,IF(BA$20=30,BZ6,IF(BA$20=31,CA6,IF(BA$20=32,CB6,IF(BA$20=33,CC6,IF(BA$20=34,CD6,IF(BA$20=35,CE6,IF(BA$20=36,CF6,IF(BA$20=37,CG6,IF(BA$20=38,CH6,IF(BA$20=39,CI6,IF(BA$20=40,CJ6,""))))))))))))))))))))))))))))))))))))))))</f>
        <v>7</v>
      </c>
      <c r="BB22" s="248"/>
      <c r="BD22" s="240">
        <v>2</v>
      </c>
      <c r="BE22" s="246">
        <f t="shared" ref="BE22:BE30" si="44">IF(BE$20=1,AW6,IF(BE$20=2,AX6,IF(BE$20=3,AY6,IF(BE$20=4,AZ6,IF(BE$20=5,BA6,IF(BE$20=6,BB6,IF(BE$20=7,BC6,IF(BE$20=8,BD6,IF(BE$20=9,BE6,IF(BE$20=10,BF6,IF(BE$20=11,BG6,IF(BE$20=12,BH6,IF(BE$20=13,BI6,IF(BE$20=14,BJ6,IF(BE$20=15,BK6,IF(BE$20=16,BL6,IF(BE$20=17,BM6,IF(BE$20=18,BN6,IF(BE$20=19,BO6,IF(BE$20=20,BP6,IF(BE$20=21,BQ6,IF(BE$20=22,BR6,IF(BE$20=23,BS6,IF(BE$20=24,BT6,IF(BE$20=25,BU6,IF(BE$20=26,BV6,IF(BE$20=27,BW6,IF(BE$20=28,BX6,IF(BE$20=29,BY6,IF(BE$20=30,BZ6,IF(BE$20=31,CA6,IF(BE$20=32,CB6,IF(BE$20=33,CC6,IF(BE$20=34,CD6,IF(BE$20=35,CE6,IF(BE$20=36,CF6,IF(BE$20=37,CG6,IF(BE$20=38,CH6,IF(BE$20=39,CI6,IF(BE$20=40,CJ6,""))))))))))))))))))))))))))))))))))))))))</f>
        <v>3</v>
      </c>
      <c r="BH22" s="242">
        <v>2</v>
      </c>
      <c r="BI22" s="247">
        <f t="shared" ref="BI22:BI30" si="45">IF(BI$20=1,AW6,IF(BI$20=2,AX6,IF(BI$20=3,AY6,IF(BI$20=4,AZ6,IF(BI$20=5,BA6,IF(BI$20=6,BB6,IF(BI$20=7,BC6,IF(BI$20=8,BD6,IF(BI$20=9,BE6,IF(BI$20=10,BF6,IF(BI$20=11,BG6,IF(BI$20=12,BH6,IF(BI$20=13,BI6,IF(BI$20=14,BJ6,IF(BI$20=15,BK6,IF(BI$20=16,BL6,IF(BI$20=17,BM6,IF(BI$20=18,BN6,IF(BI$20=19,BO6,IF(BI$20=20,BP6,IF(BI$20=21,BQ6,IF(BI$20=22,BR6,IF(BI$20=23,BS6,IF(BI$20=24,BT6,IF(BI$20=25,BU6,IF(BI$20=26,BV6,IF(BI$20=27,BW6,IF(BI$20=28,BX6,IF(BI$20=29,BY6,IF(BI$20=30,BZ6,IF(BI$20=31,CA6,IF(BI$20=32,CB6,IF(BI$20=33,CC6,IF(BI$20=34,CD6,IF(BI$20=35,CE6,IF(BI$20=36,CF6,IF(BI$20=37,CG6,IF(BI$20=38,CH6,IF(BI$20=39,CI6,IF(BI$20=40,CJ6,""))))))))))))))))))))))))))))))))))))))))</f>
        <v>5</v>
      </c>
      <c r="BL22" s="233">
        <v>2</v>
      </c>
      <c r="BM22" s="233">
        <f t="shared" ref="BM22:BM30" si="46">IF(BM$20=1,$AW6,IF(BM$20=2,$AX6,IF(BM$20=3,$AY6,IF(BM$20=4,$AZ6,IF(BM$20=5,$BA6,IF(BM$20=6,$BB6,IF(BM$20=7,$BC6,IF(BM$20=8,$BD6,IF(BM$20=9,$BE6,IF(BM$20=10,$BF6,IF(BM$20=11,$BG6,IF(BM$20=12,$BH6,IF(BM$20=13,$BI6,IF(BM$20=14,$BJ6,IF(BM$20=15,$BK6,IF(BM$20=16,$BL6,IF(BM$20=17,$BM6,IF(BM$20=18,$BN6,IF(BM$20=19,$BO6,IF(BM$20=20,$BP6,IF(BM$20=21,$BQ6,IF(BM$20=22,$BR6,IF(BM$20=23,$BS6,IF(BM$20=24,$BT6,IF(BM$20=25,$BU6,IF(BM$20=26,$BV6,IF(BM$20=27,$BW6,IF(BM$20=28,$BX6,IF(BM$20=29,$BY6,IF(BM$20=30,$BZ6,IF(BM$20=31,$CA6,IF(BM$20=32,$CB6,IF(BM$20=33,$CC6,IF(BM$20=34,$CD6,IF(BM$20=35,$CE6,IF(BM$20=36,$CF6,IF(BM$20=37,$CG6,IF(BM$20=38,$CH6,IF(BM$20=39,$CI6,IF(BM$20=40,$CJ6,""))))))))))))))))))))))))))))))))))))))))</f>
        <v>7</v>
      </c>
      <c r="BP22" s="234">
        <v>2</v>
      </c>
      <c r="BQ22" s="234" t="str">
        <f t="shared" ref="BQ22:BQ30" si="47">IF(BQ$20=1,$AW6,IF(BQ$20=2,$AX6,IF(BQ$20=3,$AY6,IF(BQ$20=4,$AZ6,IF(BQ$20=5,$BA6,IF(BQ$20=6,$BB6,IF(BQ$20=7,$BC6,IF(BQ$20=8,$BD6,IF(BQ$20=9,$BE6,IF(BQ$20=10,$BF6,IF(BQ$20=11,$BG6,IF(BQ$20=12,$BH6,IF(BQ$20=13,$BI6,IF(BQ$20=14,$BJ6,IF(BQ$20=15,$BK6,IF(BQ$20=16,$BL6,IF(BQ$20=17,$BM6,IF(BQ$20=18,$BN6,IF(BQ$20=19,$BO6,IF(BQ$20=20,$BP6,IF(BQ$20=21,$BQ6,IF(BQ$20=22,$BR6,IF(BQ$20=23,$BS6,IF(BQ$20=24,$BT6,IF(BQ$20=25,$BU6,IF(BQ$20=26,$BV6,IF(BQ$20=27,$BW6,IF(BQ$20=28,$BX6,IF(BQ$20=29,$BY6,IF(BQ$20=30,$BZ6,IF(BQ$20=31,$CA6,IF(BQ$20=32,$CB6,IF(BQ$20=33,$CC6,IF(BQ$20=34,$CD6,IF(BQ$20=35,$CE6,IF(BQ$20=36,$CF6,IF(BQ$20=37,$CG6,IF(BQ$20=38,$CH6,IF(BQ$20=39,$CI6,IF(BQ$20=40,$CJ6,""))))))))))))))))))))))))))))))))))))))))</f>
        <v/>
      </c>
      <c r="BR22" s="235"/>
      <c r="BT22" s="32"/>
      <c r="BU22" s="32"/>
      <c r="BV22" s="32"/>
      <c r="BW22" s="32"/>
      <c r="BX22" s="32"/>
    </row>
    <row r="23" spans="1:76" ht="22.5" x14ac:dyDescent="0.45">
      <c r="A23" s="114"/>
      <c r="B23" s="157"/>
      <c r="C23" s="78" t="str">
        <f t="shared" si="21"/>
        <v xml:space="preserve"> </v>
      </c>
      <c r="D23" s="79" t="str">
        <f t="shared" si="0"/>
        <v/>
      </c>
      <c r="E23" s="199" t="str">
        <f t="shared" si="1"/>
        <v/>
      </c>
      <c r="F23" s="117"/>
      <c r="G23" s="117"/>
      <c r="H23" s="80" t="str">
        <f t="shared" si="2"/>
        <v xml:space="preserve">0 </v>
      </c>
      <c r="I23" s="80" t="str">
        <f t="shared" si="3"/>
        <v/>
      </c>
      <c r="J23" s="71" t="str">
        <f t="shared" si="22"/>
        <v xml:space="preserve"> </v>
      </c>
      <c r="K23" s="72" t="str">
        <f t="shared" si="4"/>
        <v/>
      </c>
      <c r="L23" s="72" t="str">
        <f t="shared" si="5"/>
        <v/>
      </c>
      <c r="M23" s="120"/>
      <c r="N23" s="121"/>
      <c r="O23" s="73" t="str">
        <f t="shared" si="6"/>
        <v xml:space="preserve">0 </v>
      </c>
      <c r="P23" s="216" t="str">
        <f t="shared" si="7"/>
        <v/>
      </c>
      <c r="Q23" s="84" t="str">
        <f t="shared" si="23"/>
        <v xml:space="preserve"> </v>
      </c>
      <c r="R23" s="85" t="str">
        <f t="shared" si="8"/>
        <v/>
      </c>
      <c r="S23" s="85" t="str">
        <f t="shared" si="9"/>
        <v/>
      </c>
      <c r="T23" s="127"/>
      <c r="U23" s="127"/>
      <c r="V23" s="201" t="str">
        <f t="shared" si="24"/>
        <v xml:space="preserve">0 </v>
      </c>
      <c r="W23" s="86" t="str">
        <f t="shared" si="10"/>
        <v/>
      </c>
      <c r="X23" s="91" t="str">
        <f t="shared" si="37"/>
        <v xml:space="preserve"> </v>
      </c>
      <c r="Y23" s="92" t="str">
        <f t="shared" si="38"/>
        <v/>
      </c>
      <c r="Z23" s="92" t="str">
        <f t="shared" si="13"/>
        <v/>
      </c>
      <c r="AA23" s="95"/>
      <c r="AB23" s="96"/>
      <c r="AC23" s="93" t="str">
        <f t="shared" si="25"/>
        <v>0</v>
      </c>
      <c r="AD23" s="218" t="str">
        <f t="shared" si="14"/>
        <v/>
      </c>
      <c r="AE23" s="205" t="str">
        <f t="shared" si="39"/>
        <v xml:space="preserve"> </v>
      </c>
      <c r="AF23" s="206" t="str">
        <f t="shared" si="40"/>
        <v/>
      </c>
      <c r="AG23" s="206" t="str">
        <f t="shared" si="26"/>
        <v/>
      </c>
      <c r="AH23" s="130"/>
      <c r="AI23" s="131"/>
      <c r="AJ23" s="220" t="str">
        <f t="shared" si="17"/>
        <v>0</v>
      </c>
      <c r="AK23" s="221" t="str">
        <f t="shared" si="27"/>
        <v/>
      </c>
      <c r="AL23" s="209" t="str">
        <f t="shared" si="41"/>
        <v xml:space="preserve"> </v>
      </c>
      <c r="AM23" s="210" t="str">
        <f t="shared" si="29"/>
        <v/>
      </c>
      <c r="AN23" s="210" t="str">
        <f t="shared" si="30"/>
        <v/>
      </c>
      <c r="AO23" s="134"/>
      <c r="AP23" s="134"/>
      <c r="AQ23" s="222" t="str">
        <f t="shared" si="18"/>
        <v>0</v>
      </c>
      <c r="AR23" s="213" t="str">
        <f t="shared" si="31"/>
        <v/>
      </c>
      <c r="AS23" s="214">
        <f t="shared" si="19"/>
        <v>0</v>
      </c>
      <c r="AT23" s="215">
        <f t="shared" si="20"/>
        <v>0</v>
      </c>
      <c r="AV23" s="236">
        <v>3</v>
      </c>
      <c r="AW23" s="244">
        <f t="shared" si="42"/>
        <v>5</v>
      </c>
      <c r="AZ23" s="238">
        <v>3</v>
      </c>
      <c r="BA23" s="245">
        <f t="shared" si="43"/>
        <v>5</v>
      </c>
      <c r="BB23" s="248"/>
      <c r="BD23" s="240">
        <v>3</v>
      </c>
      <c r="BE23" s="246">
        <f t="shared" si="44"/>
        <v>0</v>
      </c>
      <c r="BH23" s="242">
        <v>3</v>
      </c>
      <c r="BI23" s="247">
        <f t="shared" si="45"/>
        <v>0</v>
      </c>
      <c r="BL23" s="233">
        <v>3</v>
      </c>
      <c r="BM23" s="233">
        <f t="shared" si="46"/>
        <v>5</v>
      </c>
      <c r="BP23" s="234">
        <v>3</v>
      </c>
      <c r="BQ23" s="234" t="str">
        <f t="shared" si="47"/>
        <v/>
      </c>
      <c r="BR23" s="235"/>
      <c r="BT23" s="32"/>
      <c r="BU23" s="32"/>
      <c r="BV23" s="32"/>
      <c r="BW23" s="32"/>
      <c r="BX23" s="32"/>
    </row>
    <row r="24" spans="1:76" ht="22.5" x14ac:dyDescent="0.45">
      <c r="A24" s="114"/>
      <c r="B24" s="157"/>
      <c r="C24" s="78" t="str">
        <f t="shared" si="21"/>
        <v xml:space="preserve"> </v>
      </c>
      <c r="D24" s="79" t="str">
        <f t="shared" si="0"/>
        <v/>
      </c>
      <c r="E24" s="199" t="str">
        <f t="shared" si="1"/>
        <v/>
      </c>
      <c r="F24" s="117"/>
      <c r="G24" s="117"/>
      <c r="H24" s="80" t="str">
        <f t="shared" si="2"/>
        <v xml:space="preserve">0 </v>
      </c>
      <c r="I24" s="80" t="str">
        <f t="shared" si="3"/>
        <v/>
      </c>
      <c r="J24" s="71" t="str">
        <f t="shared" si="22"/>
        <v xml:space="preserve"> </v>
      </c>
      <c r="K24" s="72" t="str">
        <f t="shared" si="4"/>
        <v/>
      </c>
      <c r="L24" s="72" t="str">
        <f t="shared" si="5"/>
        <v/>
      </c>
      <c r="M24" s="120"/>
      <c r="N24" s="121"/>
      <c r="O24" s="73" t="str">
        <f t="shared" si="6"/>
        <v xml:space="preserve">0 </v>
      </c>
      <c r="P24" s="216" t="str">
        <f t="shared" si="7"/>
        <v/>
      </c>
      <c r="Q24" s="84" t="str">
        <f t="shared" si="23"/>
        <v xml:space="preserve"> </v>
      </c>
      <c r="R24" s="85" t="str">
        <f t="shared" si="8"/>
        <v/>
      </c>
      <c r="S24" s="85" t="str">
        <f t="shared" si="9"/>
        <v/>
      </c>
      <c r="T24" s="127"/>
      <c r="U24" s="127"/>
      <c r="V24" s="201" t="str">
        <f t="shared" si="24"/>
        <v xml:space="preserve">0 </v>
      </c>
      <c r="W24" s="86" t="str">
        <f t="shared" si="10"/>
        <v/>
      </c>
      <c r="X24" s="91" t="str">
        <f t="shared" si="37"/>
        <v xml:space="preserve"> </v>
      </c>
      <c r="Y24" s="92" t="str">
        <f t="shared" si="38"/>
        <v/>
      </c>
      <c r="Z24" s="92" t="str">
        <f t="shared" si="13"/>
        <v/>
      </c>
      <c r="AA24" s="95"/>
      <c r="AB24" s="96"/>
      <c r="AC24" s="93" t="str">
        <f t="shared" si="25"/>
        <v>0</v>
      </c>
      <c r="AD24" s="218" t="str">
        <f t="shared" si="14"/>
        <v/>
      </c>
      <c r="AE24" s="205" t="str">
        <f t="shared" si="39"/>
        <v xml:space="preserve"> </v>
      </c>
      <c r="AF24" s="206" t="str">
        <f t="shared" si="40"/>
        <v/>
      </c>
      <c r="AG24" s="206" t="str">
        <f t="shared" si="26"/>
        <v/>
      </c>
      <c r="AH24" s="130"/>
      <c r="AI24" s="131"/>
      <c r="AJ24" s="220" t="str">
        <f t="shared" si="17"/>
        <v>0</v>
      </c>
      <c r="AK24" s="221" t="str">
        <f t="shared" si="27"/>
        <v/>
      </c>
      <c r="AL24" s="209" t="str">
        <f t="shared" si="41"/>
        <v xml:space="preserve"> </v>
      </c>
      <c r="AM24" s="210" t="str">
        <f t="shared" si="29"/>
        <v/>
      </c>
      <c r="AN24" s="210" t="str">
        <f t="shared" si="30"/>
        <v/>
      </c>
      <c r="AO24" s="134"/>
      <c r="AP24" s="134"/>
      <c r="AQ24" s="222" t="str">
        <f t="shared" si="18"/>
        <v>0</v>
      </c>
      <c r="AR24" s="213" t="str">
        <f t="shared" si="31"/>
        <v/>
      </c>
      <c r="AS24" s="214">
        <f t="shared" si="19"/>
        <v>0</v>
      </c>
      <c r="AT24" s="215">
        <f t="shared" si="20"/>
        <v>0</v>
      </c>
      <c r="AV24" s="236">
        <v>4</v>
      </c>
      <c r="AW24" s="244">
        <f t="shared" si="42"/>
        <v>0</v>
      </c>
      <c r="AZ24" s="238">
        <v>4</v>
      </c>
      <c r="BA24" s="245">
        <f t="shared" si="43"/>
        <v>0</v>
      </c>
      <c r="BB24" s="248"/>
      <c r="BD24" s="240">
        <v>4</v>
      </c>
      <c r="BE24" s="246">
        <f t="shared" si="44"/>
        <v>0</v>
      </c>
      <c r="BH24" s="242">
        <v>4</v>
      </c>
      <c r="BI24" s="247">
        <f t="shared" si="45"/>
        <v>0</v>
      </c>
      <c r="BL24" s="233">
        <v>4</v>
      </c>
      <c r="BM24" s="233">
        <f t="shared" si="46"/>
        <v>0</v>
      </c>
      <c r="BP24" s="234">
        <v>4</v>
      </c>
      <c r="BQ24" s="234" t="str">
        <f t="shared" si="47"/>
        <v/>
      </c>
      <c r="BR24" s="235"/>
      <c r="BT24" s="32"/>
      <c r="BU24" s="32"/>
      <c r="BV24" s="32"/>
      <c r="BW24" s="32"/>
      <c r="BX24" s="32"/>
    </row>
    <row r="25" spans="1:76" ht="22.5" x14ac:dyDescent="0.45">
      <c r="A25" s="114"/>
      <c r="B25" s="157"/>
      <c r="C25" s="78" t="str">
        <f t="shared" si="21"/>
        <v xml:space="preserve"> </v>
      </c>
      <c r="D25" s="79" t="str">
        <f t="shared" si="0"/>
        <v/>
      </c>
      <c r="E25" s="199" t="str">
        <f t="shared" si="1"/>
        <v/>
      </c>
      <c r="F25" s="117"/>
      <c r="G25" s="117"/>
      <c r="H25" s="80" t="str">
        <f t="shared" si="2"/>
        <v xml:space="preserve">0 </v>
      </c>
      <c r="I25" s="80" t="str">
        <f t="shared" si="3"/>
        <v/>
      </c>
      <c r="J25" s="71" t="str">
        <f t="shared" si="22"/>
        <v xml:space="preserve"> </v>
      </c>
      <c r="K25" s="72" t="str">
        <f t="shared" si="4"/>
        <v/>
      </c>
      <c r="L25" s="72" t="str">
        <f t="shared" si="5"/>
        <v/>
      </c>
      <c r="M25" s="120"/>
      <c r="N25" s="121"/>
      <c r="O25" s="73" t="str">
        <f t="shared" si="6"/>
        <v xml:space="preserve">0 </v>
      </c>
      <c r="P25" s="216" t="str">
        <f t="shared" si="7"/>
        <v/>
      </c>
      <c r="Q25" s="84" t="str">
        <f t="shared" si="23"/>
        <v xml:space="preserve"> </v>
      </c>
      <c r="R25" s="85" t="str">
        <f t="shared" si="8"/>
        <v/>
      </c>
      <c r="S25" s="85" t="str">
        <f t="shared" si="9"/>
        <v/>
      </c>
      <c r="T25" s="127"/>
      <c r="U25" s="127"/>
      <c r="V25" s="201" t="str">
        <f t="shared" si="24"/>
        <v xml:space="preserve">0 </v>
      </c>
      <c r="W25" s="86" t="str">
        <f t="shared" si="10"/>
        <v/>
      </c>
      <c r="X25" s="91" t="str">
        <f t="shared" si="37"/>
        <v xml:space="preserve"> </v>
      </c>
      <c r="Y25" s="92" t="str">
        <f t="shared" si="38"/>
        <v/>
      </c>
      <c r="Z25" s="92" t="str">
        <f t="shared" si="13"/>
        <v/>
      </c>
      <c r="AA25" s="95"/>
      <c r="AB25" s="96"/>
      <c r="AC25" s="93" t="str">
        <f t="shared" si="25"/>
        <v>0</v>
      </c>
      <c r="AD25" s="218" t="str">
        <f t="shared" si="14"/>
        <v/>
      </c>
      <c r="AE25" s="205" t="str">
        <f t="shared" si="39"/>
        <v xml:space="preserve"> </v>
      </c>
      <c r="AF25" s="206" t="str">
        <f t="shared" si="40"/>
        <v/>
      </c>
      <c r="AG25" s="206" t="str">
        <f t="shared" si="26"/>
        <v/>
      </c>
      <c r="AH25" s="130"/>
      <c r="AI25" s="131"/>
      <c r="AJ25" s="220" t="str">
        <f t="shared" si="17"/>
        <v>0</v>
      </c>
      <c r="AK25" s="221" t="str">
        <f t="shared" si="27"/>
        <v/>
      </c>
      <c r="AL25" s="209" t="str">
        <f t="shared" si="41"/>
        <v xml:space="preserve"> </v>
      </c>
      <c r="AM25" s="210" t="str">
        <f t="shared" si="29"/>
        <v/>
      </c>
      <c r="AN25" s="210" t="str">
        <f t="shared" si="30"/>
        <v/>
      </c>
      <c r="AO25" s="134"/>
      <c r="AP25" s="134"/>
      <c r="AQ25" s="222" t="str">
        <f t="shared" si="18"/>
        <v>0</v>
      </c>
      <c r="AR25" s="213" t="str">
        <f t="shared" si="31"/>
        <v/>
      </c>
      <c r="AS25" s="214">
        <f t="shared" si="19"/>
        <v>0</v>
      </c>
      <c r="AT25" s="215">
        <f t="shared" si="20"/>
        <v>0</v>
      </c>
      <c r="AV25" s="236">
        <v>5</v>
      </c>
      <c r="AW25" s="244">
        <f t="shared" si="42"/>
        <v>0</v>
      </c>
      <c r="AZ25" s="238">
        <v>5</v>
      </c>
      <c r="BA25" s="245">
        <f t="shared" si="43"/>
        <v>0</v>
      </c>
      <c r="BB25" s="248"/>
      <c r="BD25" s="240">
        <v>5</v>
      </c>
      <c r="BE25" s="246">
        <f t="shared" si="44"/>
        <v>0</v>
      </c>
      <c r="BH25" s="242">
        <v>5</v>
      </c>
      <c r="BI25" s="247">
        <f t="shared" si="45"/>
        <v>0</v>
      </c>
      <c r="BL25" s="233">
        <v>5</v>
      </c>
      <c r="BM25" s="233">
        <f t="shared" si="46"/>
        <v>0</v>
      </c>
      <c r="BP25" s="234">
        <v>5</v>
      </c>
      <c r="BQ25" s="234" t="str">
        <f t="shared" si="47"/>
        <v/>
      </c>
      <c r="BR25" s="235"/>
      <c r="BT25" s="32"/>
      <c r="BU25" s="32"/>
      <c r="BV25" s="32"/>
      <c r="BW25" s="32"/>
      <c r="BX25" s="32"/>
    </row>
    <row r="26" spans="1:76" ht="22.5" x14ac:dyDescent="0.45">
      <c r="A26" s="114"/>
      <c r="B26" s="157"/>
      <c r="C26" s="78" t="str">
        <f t="shared" si="21"/>
        <v xml:space="preserve"> </v>
      </c>
      <c r="D26" s="79" t="str">
        <f t="shared" si="0"/>
        <v/>
      </c>
      <c r="E26" s="199" t="str">
        <f t="shared" si="1"/>
        <v/>
      </c>
      <c r="F26" s="117"/>
      <c r="G26" s="117"/>
      <c r="H26" s="80" t="str">
        <f t="shared" si="2"/>
        <v xml:space="preserve">0 </v>
      </c>
      <c r="I26" s="80" t="str">
        <f t="shared" si="3"/>
        <v/>
      </c>
      <c r="J26" s="71" t="str">
        <f t="shared" si="22"/>
        <v xml:space="preserve"> </v>
      </c>
      <c r="K26" s="72" t="str">
        <f t="shared" si="4"/>
        <v/>
      </c>
      <c r="L26" s="72" t="str">
        <f t="shared" si="5"/>
        <v/>
      </c>
      <c r="M26" s="120"/>
      <c r="N26" s="121"/>
      <c r="O26" s="73" t="str">
        <f t="shared" si="6"/>
        <v xml:space="preserve">0 </v>
      </c>
      <c r="P26" s="216" t="str">
        <f t="shared" si="7"/>
        <v/>
      </c>
      <c r="Q26" s="84" t="str">
        <f t="shared" si="23"/>
        <v xml:space="preserve"> </v>
      </c>
      <c r="R26" s="85" t="str">
        <f t="shared" si="8"/>
        <v/>
      </c>
      <c r="S26" s="85" t="str">
        <f t="shared" si="9"/>
        <v/>
      </c>
      <c r="T26" s="127"/>
      <c r="U26" s="127"/>
      <c r="V26" s="201" t="str">
        <f t="shared" si="24"/>
        <v xml:space="preserve">0 </v>
      </c>
      <c r="W26" s="86" t="str">
        <f t="shared" si="10"/>
        <v/>
      </c>
      <c r="X26" s="91" t="str">
        <f t="shared" si="37"/>
        <v xml:space="preserve"> </v>
      </c>
      <c r="Y26" s="92" t="str">
        <f t="shared" si="38"/>
        <v/>
      </c>
      <c r="Z26" s="92" t="str">
        <f t="shared" si="13"/>
        <v/>
      </c>
      <c r="AA26" s="95"/>
      <c r="AB26" s="96"/>
      <c r="AC26" s="93" t="str">
        <f t="shared" si="25"/>
        <v>0</v>
      </c>
      <c r="AD26" s="218" t="str">
        <f t="shared" si="14"/>
        <v/>
      </c>
      <c r="AE26" s="205" t="str">
        <f t="shared" si="39"/>
        <v xml:space="preserve"> </v>
      </c>
      <c r="AF26" s="206" t="str">
        <f t="shared" si="40"/>
        <v/>
      </c>
      <c r="AG26" s="206" t="str">
        <f t="shared" si="26"/>
        <v/>
      </c>
      <c r="AH26" s="130"/>
      <c r="AI26" s="131"/>
      <c r="AJ26" s="220" t="str">
        <f t="shared" si="17"/>
        <v>0</v>
      </c>
      <c r="AK26" s="221" t="str">
        <f t="shared" si="27"/>
        <v/>
      </c>
      <c r="AL26" s="209" t="str">
        <f t="shared" si="41"/>
        <v xml:space="preserve"> </v>
      </c>
      <c r="AM26" s="210" t="str">
        <f t="shared" si="29"/>
        <v/>
      </c>
      <c r="AN26" s="210" t="str">
        <f t="shared" si="30"/>
        <v/>
      </c>
      <c r="AO26" s="134"/>
      <c r="AP26" s="134"/>
      <c r="AQ26" s="222" t="str">
        <f t="shared" si="18"/>
        <v>0</v>
      </c>
      <c r="AR26" s="213" t="str">
        <f t="shared" si="31"/>
        <v/>
      </c>
      <c r="AS26" s="214">
        <f t="shared" si="19"/>
        <v>0</v>
      </c>
      <c r="AT26" s="215">
        <f t="shared" si="20"/>
        <v>0</v>
      </c>
      <c r="AV26" s="236">
        <v>6</v>
      </c>
      <c r="AW26" s="244">
        <f t="shared" si="42"/>
        <v>0</v>
      </c>
      <c r="AZ26" s="238">
        <v>6</v>
      </c>
      <c r="BA26" s="245">
        <f t="shared" si="43"/>
        <v>0</v>
      </c>
      <c r="BB26" s="248"/>
      <c r="BD26" s="240">
        <v>6</v>
      </c>
      <c r="BE26" s="246">
        <f t="shared" si="44"/>
        <v>0</v>
      </c>
      <c r="BH26" s="242">
        <v>6</v>
      </c>
      <c r="BI26" s="247">
        <f t="shared" si="45"/>
        <v>0</v>
      </c>
      <c r="BL26" s="233">
        <v>6</v>
      </c>
      <c r="BM26" s="233">
        <f t="shared" si="46"/>
        <v>0</v>
      </c>
      <c r="BP26" s="234">
        <v>6</v>
      </c>
      <c r="BQ26" s="234" t="str">
        <f t="shared" si="47"/>
        <v/>
      </c>
      <c r="BR26" s="235"/>
      <c r="BT26" s="32"/>
      <c r="BU26" s="32"/>
      <c r="BV26" s="32"/>
      <c r="BW26" s="32"/>
      <c r="BX26" s="32"/>
    </row>
    <row r="27" spans="1:76" ht="22.5" x14ac:dyDescent="0.45">
      <c r="A27" s="116"/>
      <c r="B27" s="159"/>
      <c r="C27" s="78" t="str">
        <f t="shared" si="21"/>
        <v xml:space="preserve"> </v>
      </c>
      <c r="D27" s="79" t="str">
        <f t="shared" si="0"/>
        <v/>
      </c>
      <c r="E27" s="199" t="str">
        <f t="shared" si="1"/>
        <v/>
      </c>
      <c r="F27" s="117"/>
      <c r="G27" s="117"/>
      <c r="H27" s="80" t="str">
        <f t="shared" si="2"/>
        <v xml:space="preserve">0 </v>
      </c>
      <c r="I27" s="80" t="str">
        <f t="shared" si="3"/>
        <v/>
      </c>
      <c r="J27" s="71" t="str">
        <f t="shared" si="22"/>
        <v xml:space="preserve"> </v>
      </c>
      <c r="K27" s="72" t="str">
        <f t="shared" si="4"/>
        <v/>
      </c>
      <c r="L27" s="72" t="str">
        <f t="shared" si="5"/>
        <v/>
      </c>
      <c r="M27" s="120"/>
      <c r="N27" s="121"/>
      <c r="O27" s="73" t="str">
        <f t="shared" si="6"/>
        <v xml:space="preserve">0 </v>
      </c>
      <c r="P27" s="216" t="str">
        <f t="shared" si="7"/>
        <v/>
      </c>
      <c r="Q27" s="84" t="str">
        <f t="shared" si="23"/>
        <v xml:space="preserve"> </v>
      </c>
      <c r="R27" s="85" t="str">
        <f t="shared" si="8"/>
        <v/>
      </c>
      <c r="S27" s="85" t="str">
        <f t="shared" si="9"/>
        <v/>
      </c>
      <c r="T27" s="127"/>
      <c r="U27" s="127"/>
      <c r="V27" s="201" t="str">
        <f t="shared" si="24"/>
        <v xml:space="preserve">0 </v>
      </c>
      <c r="W27" s="86" t="str">
        <f t="shared" si="10"/>
        <v/>
      </c>
      <c r="X27" s="91" t="str">
        <f t="shared" si="37"/>
        <v xml:space="preserve"> </v>
      </c>
      <c r="Y27" s="92" t="str">
        <f t="shared" si="38"/>
        <v/>
      </c>
      <c r="Z27" s="92" t="str">
        <f t="shared" si="13"/>
        <v/>
      </c>
      <c r="AA27" s="95"/>
      <c r="AB27" s="96"/>
      <c r="AC27" s="93" t="str">
        <f t="shared" si="25"/>
        <v>0</v>
      </c>
      <c r="AD27" s="218" t="str">
        <f t="shared" si="14"/>
        <v/>
      </c>
      <c r="AE27" s="205" t="str">
        <f t="shared" si="39"/>
        <v xml:space="preserve"> </v>
      </c>
      <c r="AF27" s="206" t="str">
        <f t="shared" si="40"/>
        <v/>
      </c>
      <c r="AG27" s="206" t="str">
        <f t="shared" si="26"/>
        <v/>
      </c>
      <c r="AH27" s="130"/>
      <c r="AI27" s="131"/>
      <c r="AJ27" s="220" t="str">
        <f t="shared" si="17"/>
        <v>0</v>
      </c>
      <c r="AK27" s="221" t="str">
        <f t="shared" si="27"/>
        <v/>
      </c>
      <c r="AL27" s="209" t="str">
        <f t="shared" si="41"/>
        <v xml:space="preserve"> </v>
      </c>
      <c r="AM27" s="210" t="str">
        <f t="shared" si="29"/>
        <v/>
      </c>
      <c r="AN27" s="210" t="str">
        <f t="shared" si="30"/>
        <v/>
      </c>
      <c r="AO27" s="134"/>
      <c r="AP27" s="134"/>
      <c r="AQ27" s="222" t="str">
        <f t="shared" si="18"/>
        <v>0</v>
      </c>
      <c r="AR27" s="213" t="str">
        <f t="shared" si="31"/>
        <v/>
      </c>
      <c r="AS27" s="214">
        <f t="shared" si="19"/>
        <v>0</v>
      </c>
      <c r="AT27" s="215">
        <f t="shared" si="20"/>
        <v>0</v>
      </c>
      <c r="AV27" s="236">
        <v>7</v>
      </c>
      <c r="AW27" s="244">
        <f t="shared" si="42"/>
        <v>0</v>
      </c>
      <c r="AZ27" s="238">
        <v>7</v>
      </c>
      <c r="BA27" s="245">
        <f t="shared" si="43"/>
        <v>0</v>
      </c>
      <c r="BB27" s="248"/>
      <c r="BD27" s="240">
        <v>7</v>
      </c>
      <c r="BE27" s="246">
        <f t="shared" si="44"/>
        <v>0</v>
      </c>
      <c r="BH27" s="242">
        <v>7</v>
      </c>
      <c r="BI27" s="247">
        <f t="shared" si="45"/>
        <v>0</v>
      </c>
      <c r="BL27" s="233">
        <v>7</v>
      </c>
      <c r="BM27" s="233">
        <f t="shared" si="46"/>
        <v>0</v>
      </c>
      <c r="BP27" s="234">
        <v>7</v>
      </c>
      <c r="BQ27" s="234" t="str">
        <f t="shared" si="47"/>
        <v/>
      </c>
      <c r="BR27" s="235"/>
      <c r="BT27" s="32"/>
      <c r="BU27" s="32"/>
      <c r="BV27" s="32"/>
      <c r="BW27" s="32"/>
      <c r="BX27" s="32"/>
    </row>
    <row r="28" spans="1:76" ht="22.5" x14ac:dyDescent="0.45">
      <c r="A28" s="116"/>
      <c r="B28" s="159"/>
      <c r="C28" s="78" t="str">
        <f t="shared" si="21"/>
        <v xml:space="preserve"> </v>
      </c>
      <c r="D28" s="79" t="str">
        <f t="shared" si="0"/>
        <v/>
      </c>
      <c r="E28" s="199" t="str">
        <f t="shared" si="1"/>
        <v/>
      </c>
      <c r="F28" s="117"/>
      <c r="G28" s="117"/>
      <c r="H28" s="80" t="str">
        <f t="shared" si="2"/>
        <v xml:space="preserve">0 </v>
      </c>
      <c r="I28" s="80" t="str">
        <f t="shared" si="3"/>
        <v/>
      </c>
      <c r="J28" s="71" t="str">
        <f t="shared" si="22"/>
        <v xml:space="preserve"> </v>
      </c>
      <c r="K28" s="72" t="str">
        <f t="shared" si="4"/>
        <v/>
      </c>
      <c r="L28" s="72" t="str">
        <f t="shared" si="5"/>
        <v/>
      </c>
      <c r="M28" s="120"/>
      <c r="N28" s="121"/>
      <c r="O28" s="73" t="str">
        <f t="shared" si="6"/>
        <v xml:space="preserve">0 </v>
      </c>
      <c r="P28" s="216" t="str">
        <f t="shared" si="7"/>
        <v/>
      </c>
      <c r="Q28" s="84" t="str">
        <f t="shared" si="23"/>
        <v xml:space="preserve"> </v>
      </c>
      <c r="R28" s="85" t="str">
        <f t="shared" si="8"/>
        <v/>
      </c>
      <c r="S28" s="85" t="str">
        <f t="shared" si="9"/>
        <v/>
      </c>
      <c r="T28" s="127"/>
      <c r="U28" s="127"/>
      <c r="V28" s="201" t="str">
        <f t="shared" si="24"/>
        <v xml:space="preserve">0 </v>
      </c>
      <c r="W28" s="86" t="str">
        <f t="shared" si="10"/>
        <v/>
      </c>
      <c r="X28" s="91" t="str">
        <f t="shared" si="37"/>
        <v xml:space="preserve"> </v>
      </c>
      <c r="Y28" s="92" t="str">
        <f t="shared" si="38"/>
        <v/>
      </c>
      <c r="Z28" s="92" t="str">
        <f t="shared" si="13"/>
        <v/>
      </c>
      <c r="AA28" s="95"/>
      <c r="AB28" s="96"/>
      <c r="AC28" s="93" t="str">
        <f t="shared" si="25"/>
        <v>0</v>
      </c>
      <c r="AD28" s="218" t="str">
        <f t="shared" si="14"/>
        <v/>
      </c>
      <c r="AE28" s="205" t="str">
        <f t="shared" si="39"/>
        <v xml:space="preserve"> </v>
      </c>
      <c r="AF28" s="206" t="str">
        <f t="shared" si="40"/>
        <v/>
      </c>
      <c r="AG28" s="206" t="str">
        <f t="shared" si="26"/>
        <v/>
      </c>
      <c r="AH28" s="130"/>
      <c r="AI28" s="131"/>
      <c r="AJ28" s="220" t="str">
        <f t="shared" si="17"/>
        <v>0</v>
      </c>
      <c r="AK28" s="221" t="str">
        <f t="shared" si="27"/>
        <v/>
      </c>
      <c r="AL28" s="209" t="str">
        <f t="shared" si="41"/>
        <v xml:space="preserve"> </v>
      </c>
      <c r="AM28" s="210" t="str">
        <f t="shared" si="29"/>
        <v/>
      </c>
      <c r="AN28" s="210" t="str">
        <f t="shared" si="30"/>
        <v/>
      </c>
      <c r="AO28" s="134"/>
      <c r="AP28" s="134"/>
      <c r="AQ28" s="222" t="str">
        <f t="shared" si="18"/>
        <v>0</v>
      </c>
      <c r="AR28" s="213" t="str">
        <f t="shared" si="31"/>
        <v/>
      </c>
      <c r="AS28" s="214">
        <f t="shared" si="19"/>
        <v>0</v>
      </c>
      <c r="AT28" s="215">
        <f t="shared" si="20"/>
        <v>0</v>
      </c>
      <c r="AV28" s="236">
        <v>8</v>
      </c>
      <c r="AW28" s="244">
        <f t="shared" si="42"/>
        <v>0</v>
      </c>
      <c r="AX28" s="13">
        <f>IF(AW$20=1,AW15,IF(AW$20=2,AX15,IF(AW$20=3,AY15,IF(AW$20=4,AZ15,IF(AW$20=5,BA15,IF(AW$20=6,BB15,IF(AW$20=7,BC15,IF(AW$20=8,BD15,IF(AW$20=9,BE15,IF(AW$20=10,BF15,IF(AW$20=11,BG15,IF(AW$20=12,BH15,IF(AW$20=13,BI15,IF(AW$20=14,BJ15,IF(AW$20=15,BK15,IF(AW$20=16,BL15,IF(AW$20=17,BM15,IF(AW$20=18,BN15,IF(AW$20=19,BO15,IF(AW$20=20,BP15,IF(AW$20=21,BQ15,IF(AW$20=22,BR15,IF(AW$20=23,BS15,IF(AW$20=24,BT15,IF(AW$20=25,BU15,IF(AW$20=26,BV15,IF(AW$20=27,BW15,IF(AW$20=28,BX15,IF(AW$20=29,BY15,IF(AW$20=30,BZ15,IF(AW$20=31,CA15,IF(AW$20=32,CB15,IF(AW$20=33,CC15,IF(AW$20=34,CD15,IF(AW$20=35,CE15,IF(AW$20=36,CF15,IF(AW$20=37,CG15,IF(AW$20=38,CH15,IF(AW$20=39,CI15,IF(AW$20=40,CJ15,""))))))))))))))))))))))))))))))))))))))))</f>
        <v>0</v>
      </c>
      <c r="AZ28" s="238">
        <v>8</v>
      </c>
      <c r="BA28" s="245">
        <f t="shared" si="43"/>
        <v>0</v>
      </c>
      <c r="BB28" s="248"/>
      <c r="BD28" s="240">
        <v>8</v>
      </c>
      <c r="BE28" s="246">
        <f t="shared" si="44"/>
        <v>0</v>
      </c>
      <c r="BH28" s="242">
        <v>8</v>
      </c>
      <c r="BI28" s="247">
        <f t="shared" si="45"/>
        <v>0</v>
      </c>
      <c r="BL28" s="233">
        <v>8</v>
      </c>
      <c r="BM28" s="233">
        <f t="shared" si="46"/>
        <v>0</v>
      </c>
      <c r="BP28" s="234">
        <v>8</v>
      </c>
      <c r="BQ28" s="234" t="str">
        <f t="shared" si="47"/>
        <v/>
      </c>
      <c r="BR28" s="235"/>
      <c r="BT28" s="32"/>
      <c r="BU28" s="32"/>
      <c r="BV28" s="32"/>
      <c r="BW28" s="32"/>
      <c r="BX28" s="32"/>
    </row>
    <row r="29" spans="1:76" ht="22.5" x14ac:dyDescent="0.45">
      <c r="A29" s="116"/>
      <c r="B29" s="159"/>
      <c r="C29" s="78" t="str">
        <f t="shared" si="21"/>
        <v xml:space="preserve"> </v>
      </c>
      <c r="D29" s="79" t="str">
        <f t="shared" si="0"/>
        <v/>
      </c>
      <c r="E29" s="199" t="str">
        <f t="shared" si="1"/>
        <v/>
      </c>
      <c r="F29" s="117"/>
      <c r="G29" s="117"/>
      <c r="H29" s="80" t="str">
        <f t="shared" si="2"/>
        <v xml:space="preserve">0 </v>
      </c>
      <c r="I29" s="80" t="str">
        <f t="shared" si="3"/>
        <v/>
      </c>
      <c r="J29" s="71" t="str">
        <f t="shared" si="22"/>
        <v xml:space="preserve"> </v>
      </c>
      <c r="K29" s="72" t="str">
        <f t="shared" si="4"/>
        <v/>
      </c>
      <c r="L29" s="72" t="str">
        <f t="shared" si="5"/>
        <v/>
      </c>
      <c r="M29" s="120"/>
      <c r="N29" s="121"/>
      <c r="O29" s="73" t="str">
        <f t="shared" si="6"/>
        <v xml:space="preserve">0 </v>
      </c>
      <c r="P29" s="216" t="str">
        <f t="shared" si="7"/>
        <v/>
      </c>
      <c r="Q29" s="84" t="str">
        <f t="shared" si="23"/>
        <v xml:space="preserve"> </v>
      </c>
      <c r="R29" s="85" t="str">
        <f t="shared" si="8"/>
        <v/>
      </c>
      <c r="S29" s="85" t="str">
        <f t="shared" si="9"/>
        <v/>
      </c>
      <c r="T29" s="127"/>
      <c r="U29" s="127"/>
      <c r="V29" s="201" t="str">
        <f t="shared" si="24"/>
        <v xml:space="preserve">0 </v>
      </c>
      <c r="W29" s="86" t="str">
        <f t="shared" si="10"/>
        <v/>
      </c>
      <c r="X29" s="91" t="str">
        <f t="shared" si="37"/>
        <v xml:space="preserve"> </v>
      </c>
      <c r="Y29" s="92" t="str">
        <f t="shared" si="38"/>
        <v/>
      </c>
      <c r="Z29" s="92" t="str">
        <f t="shared" si="13"/>
        <v/>
      </c>
      <c r="AA29" s="95"/>
      <c r="AB29" s="96"/>
      <c r="AC29" s="93" t="str">
        <f t="shared" si="25"/>
        <v>0</v>
      </c>
      <c r="AD29" s="218" t="str">
        <f t="shared" si="14"/>
        <v/>
      </c>
      <c r="AE29" s="205" t="str">
        <f t="shared" si="39"/>
        <v xml:space="preserve"> </v>
      </c>
      <c r="AF29" s="206" t="str">
        <f t="shared" si="40"/>
        <v/>
      </c>
      <c r="AG29" s="206" t="str">
        <f t="shared" si="26"/>
        <v/>
      </c>
      <c r="AH29" s="130"/>
      <c r="AI29" s="131"/>
      <c r="AJ29" s="220" t="str">
        <f t="shared" si="17"/>
        <v>0</v>
      </c>
      <c r="AK29" s="221" t="str">
        <f t="shared" si="27"/>
        <v/>
      </c>
      <c r="AL29" s="209" t="str">
        <f t="shared" si="41"/>
        <v xml:space="preserve"> </v>
      </c>
      <c r="AM29" s="210" t="str">
        <f t="shared" si="29"/>
        <v/>
      </c>
      <c r="AN29" s="210" t="str">
        <f t="shared" si="30"/>
        <v/>
      </c>
      <c r="AO29" s="134"/>
      <c r="AP29" s="134"/>
      <c r="AQ29" s="222" t="str">
        <f t="shared" si="18"/>
        <v>0</v>
      </c>
      <c r="AR29" s="213" t="str">
        <f t="shared" si="31"/>
        <v/>
      </c>
      <c r="AS29" s="214">
        <f t="shared" si="19"/>
        <v>0</v>
      </c>
      <c r="AT29" s="215">
        <f t="shared" si="20"/>
        <v>0</v>
      </c>
      <c r="AV29" s="236">
        <v>9</v>
      </c>
      <c r="AW29" s="244">
        <f t="shared" si="42"/>
        <v>0</v>
      </c>
      <c r="AZ29" s="238">
        <v>9</v>
      </c>
      <c r="BA29" s="245">
        <f t="shared" si="43"/>
        <v>0</v>
      </c>
      <c r="BB29" s="248"/>
      <c r="BD29" s="240">
        <v>9</v>
      </c>
      <c r="BE29" s="246">
        <f t="shared" si="44"/>
        <v>0</v>
      </c>
      <c r="BH29" s="242">
        <v>9</v>
      </c>
      <c r="BI29" s="247">
        <f t="shared" si="45"/>
        <v>0</v>
      </c>
      <c r="BL29" s="233">
        <v>9</v>
      </c>
      <c r="BM29" s="233">
        <f t="shared" si="46"/>
        <v>0</v>
      </c>
      <c r="BP29" s="234">
        <v>9</v>
      </c>
      <c r="BQ29" s="234" t="str">
        <f t="shared" si="47"/>
        <v/>
      </c>
      <c r="BR29" s="235"/>
      <c r="BT29" s="32"/>
      <c r="BU29" s="32"/>
      <c r="BV29" s="32"/>
      <c r="BW29" s="32"/>
      <c r="BX29" s="32"/>
    </row>
    <row r="30" spans="1:76" ht="22.5" x14ac:dyDescent="0.45">
      <c r="A30" s="116"/>
      <c r="B30" s="159"/>
      <c r="C30" s="78" t="str">
        <f t="shared" si="21"/>
        <v xml:space="preserve"> </v>
      </c>
      <c r="D30" s="79" t="str">
        <f t="shared" si="0"/>
        <v/>
      </c>
      <c r="E30" s="199" t="str">
        <f t="shared" si="1"/>
        <v/>
      </c>
      <c r="F30" s="117"/>
      <c r="G30" s="117"/>
      <c r="H30" s="80" t="str">
        <f t="shared" si="2"/>
        <v xml:space="preserve">0 </v>
      </c>
      <c r="I30" s="80" t="str">
        <f t="shared" si="3"/>
        <v/>
      </c>
      <c r="J30" s="71" t="str">
        <f t="shared" si="22"/>
        <v xml:space="preserve"> </v>
      </c>
      <c r="K30" s="72" t="str">
        <f t="shared" si="4"/>
        <v/>
      </c>
      <c r="L30" s="72" t="str">
        <f t="shared" si="5"/>
        <v/>
      </c>
      <c r="M30" s="122"/>
      <c r="N30" s="123"/>
      <c r="O30" s="73" t="str">
        <f t="shared" si="6"/>
        <v xml:space="preserve">0 </v>
      </c>
      <c r="P30" s="216" t="str">
        <f t="shared" si="7"/>
        <v/>
      </c>
      <c r="Q30" s="84" t="str">
        <f t="shared" si="23"/>
        <v xml:space="preserve"> </v>
      </c>
      <c r="R30" s="85" t="str">
        <f t="shared" si="8"/>
        <v/>
      </c>
      <c r="S30" s="85" t="str">
        <f t="shared" si="9"/>
        <v/>
      </c>
      <c r="T30" s="128"/>
      <c r="U30" s="128"/>
      <c r="V30" s="201" t="str">
        <f t="shared" si="24"/>
        <v xml:space="preserve">0 </v>
      </c>
      <c r="W30" s="86" t="str">
        <f t="shared" si="10"/>
        <v/>
      </c>
      <c r="X30" s="91" t="str">
        <f t="shared" si="37"/>
        <v xml:space="preserve"> </v>
      </c>
      <c r="Y30" s="92" t="str">
        <f t="shared" si="38"/>
        <v/>
      </c>
      <c r="Z30" s="92" t="str">
        <f t="shared" si="13"/>
        <v/>
      </c>
      <c r="AA30" s="96"/>
      <c r="AB30" s="97"/>
      <c r="AC30" s="93" t="str">
        <f t="shared" si="25"/>
        <v>0</v>
      </c>
      <c r="AD30" s="218" t="str">
        <f t="shared" si="14"/>
        <v/>
      </c>
      <c r="AE30" s="205" t="str">
        <f t="shared" si="39"/>
        <v xml:space="preserve"> </v>
      </c>
      <c r="AF30" s="206" t="str">
        <f t="shared" si="40"/>
        <v/>
      </c>
      <c r="AG30" s="206" t="str">
        <f t="shared" si="26"/>
        <v/>
      </c>
      <c r="AH30" s="130"/>
      <c r="AI30" s="131"/>
      <c r="AJ30" s="220" t="str">
        <f t="shared" si="17"/>
        <v>0</v>
      </c>
      <c r="AK30" s="221" t="str">
        <f t="shared" si="27"/>
        <v/>
      </c>
      <c r="AL30" s="209" t="str">
        <f t="shared" si="41"/>
        <v xml:space="preserve"> </v>
      </c>
      <c r="AM30" s="210" t="str">
        <f t="shared" si="29"/>
        <v/>
      </c>
      <c r="AN30" s="210" t="str">
        <f t="shared" si="30"/>
        <v/>
      </c>
      <c r="AO30" s="134"/>
      <c r="AP30" s="134"/>
      <c r="AQ30" s="222" t="str">
        <f t="shared" si="18"/>
        <v>0</v>
      </c>
      <c r="AR30" s="213" t="str">
        <f t="shared" si="31"/>
        <v/>
      </c>
      <c r="AS30" s="214">
        <f t="shared" si="19"/>
        <v>0</v>
      </c>
      <c r="AT30" s="215">
        <f t="shared" si="20"/>
        <v>0</v>
      </c>
      <c r="AV30" s="236">
        <v>10</v>
      </c>
      <c r="AW30" s="244">
        <f t="shared" si="42"/>
        <v>0</v>
      </c>
      <c r="AZ30" s="238">
        <v>10</v>
      </c>
      <c r="BA30" s="245">
        <f t="shared" si="43"/>
        <v>0</v>
      </c>
      <c r="BB30" s="248"/>
      <c r="BD30" s="240">
        <v>10</v>
      </c>
      <c r="BE30" s="246">
        <f t="shared" si="44"/>
        <v>0</v>
      </c>
      <c r="BH30" s="242">
        <v>10</v>
      </c>
      <c r="BI30" s="247">
        <f t="shared" si="45"/>
        <v>0</v>
      </c>
      <c r="BL30" s="233">
        <v>10</v>
      </c>
      <c r="BM30" s="233">
        <f t="shared" si="46"/>
        <v>0</v>
      </c>
      <c r="BP30" s="234">
        <v>10</v>
      </c>
      <c r="BQ30" s="234" t="str">
        <f t="shared" si="47"/>
        <v/>
      </c>
      <c r="BR30" s="235"/>
      <c r="BT30" s="32"/>
      <c r="BU30" s="32"/>
      <c r="BV30" s="32"/>
      <c r="BW30" s="32"/>
      <c r="BX30" s="32"/>
    </row>
    <row r="31" spans="1:76" ht="22.5" x14ac:dyDescent="0.45">
      <c r="A31" s="116"/>
      <c r="B31" s="159"/>
      <c r="C31" s="78" t="str">
        <f t="shared" si="21"/>
        <v xml:space="preserve"> </v>
      </c>
      <c r="D31" s="79" t="str">
        <f t="shared" si="0"/>
        <v/>
      </c>
      <c r="E31" s="199" t="str">
        <f t="shared" si="1"/>
        <v/>
      </c>
      <c r="F31" s="117"/>
      <c r="G31" s="117"/>
      <c r="H31" s="80" t="str">
        <f t="shared" si="2"/>
        <v xml:space="preserve">0 </v>
      </c>
      <c r="I31" s="80" t="str">
        <f t="shared" si="3"/>
        <v/>
      </c>
      <c r="J31" s="71" t="str">
        <f t="shared" si="22"/>
        <v xml:space="preserve"> </v>
      </c>
      <c r="K31" s="72" t="str">
        <f t="shared" si="4"/>
        <v/>
      </c>
      <c r="L31" s="72" t="str">
        <f t="shared" si="5"/>
        <v/>
      </c>
      <c r="M31" s="120"/>
      <c r="N31" s="121"/>
      <c r="O31" s="73" t="str">
        <f t="shared" si="6"/>
        <v xml:space="preserve">0 </v>
      </c>
      <c r="P31" s="216" t="str">
        <f t="shared" si="7"/>
        <v/>
      </c>
      <c r="Q31" s="84" t="str">
        <f t="shared" si="23"/>
        <v xml:space="preserve"> </v>
      </c>
      <c r="R31" s="85" t="str">
        <f t="shared" si="8"/>
        <v/>
      </c>
      <c r="S31" s="85" t="str">
        <f t="shared" si="9"/>
        <v/>
      </c>
      <c r="T31" s="127"/>
      <c r="U31" s="127"/>
      <c r="V31" s="201" t="str">
        <f t="shared" si="24"/>
        <v xml:space="preserve">0 </v>
      </c>
      <c r="W31" s="86" t="str">
        <f t="shared" si="10"/>
        <v/>
      </c>
      <c r="X31" s="91" t="str">
        <f t="shared" si="37"/>
        <v xml:space="preserve"> </v>
      </c>
      <c r="Y31" s="92" t="str">
        <f t="shared" si="38"/>
        <v/>
      </c>
      <c r="Z31" s="92" t="str">
        <f t="shared" si="13"/>
        <v/>
      </c>
      <c r="AA31" s="95"/>
      <c r="AB31" s="96"/>
      <c r="AC31" s="93" t="str">
        <f t="shared" si="25"/>
        <v>0</v>
      </c>
      <c r="AD31" s="218" t="str">
        <f t="shared" si="14"/>
        <v/>
      </c>
      <c r="AE31" s="205" t="str">
        <f t="shared" si="39"/>
        <v xml:space="preserve"> </v>
      </c>
      <c r="AF31" s="206" t="str">
        <f t="shared" si="40"/>
        <v/>
      </c>
      <c r="AG31" s="206" t="str">
        <f t="shared" si="26"/>
        <v/>
      </c>
      <c r="AH31" s="130"/>
      <c r="AI31" s="131"/>
      <c r="AJ31" s="220" t="str">
        <f t="shared" si="17"/>
        <v>0</v>
      </c>
      <c r="AK31" s="221" t="str">
        <f t="shared" si="27"/>
        <v/>
      </c>
      <c r="AL31" s="209" t="str">
        <f t="shared" si="41"/>
        <v xml:space="preserve"> </v>
      </c>
      <c r="AM31" s="210" t="str">
        <f t="shared" si="29"/>
        <v/>
      </c>
      <c r="AN31" s="210" t="str">
        <f t="shared" si="30"/>
        <v/>
      </c>
      <c r="AO31" s="134"/>
      <c r="AP31" s="134"/>
      <c r="AQ31" s="222" t="str">
        <f t="shared" si="18"/>
        <v>0</v>
      </c>
      <c r="AR31" s="213" t="str">
        <f t="shared" si="31"/>
        <v/>
      </c>
      <c r="AS31" s="214">
        <f t="shared" si="19"/>
        <v>0</v>
      </c>
      <c r="AT31" s="215">
        <f t="shared" si="20"/>
        <v>0</v>
      </c>
      <c r="BA31" s="248"/>
      <c r="BB31" s="248"/>
      <c r="BT31" s="32"/>
      <c r="BU31" s="32"/>
      <c r="BV31" s="32"/>
      <c r="BW31" s="32"/>
      <c r="BX31" s="32"/>
    </row>
    <row r="32" spans="1:76" ht="22.5" x14ac:dyDescent="0.45">
      <c r="A32" s="116"/>
      <c r="B32" s="159"/>
      <c r="C32" s="78" t="str">
        <f t="shared" si="21"/>
        <v xml:space="preserve"> </v>
      </c>
      <c r="D32" s="79" t="str">
        <f t="shared" si="0"/>
        <v/>
      </c>
      <c r="E32" s="199" t="str">
        <f t="shared" si="1"/>
        <v/>
      </c>
      <c r="F32" s="117"/>
      <c r="G32" s="117"/>
      <c r="H32" s="80" t="str">
        <f t="shared" si="2"/>
        <v xml:space="preserve">0 </v>
      </c>
      <c r="I32" s="80" t="str">
        <f t="shared" si="3"/>
        <v/>
      </c>
      <c r="J32" s="71" t="str">
        <f t="shared" si="22"/>
        <v xml:space="preserve"> </v>
      </c>
      <c r="K32" s="72" t="str">
        <f t="shared" si="4"/>
        <v/>
      </c>
      <c r="L32" s="72" t="str">
        <f t="shared" si="5"/>
        <v/>
      </c>
      <c r="M32" s="120"/>
      <c r="N32" s="121"/>
      <c r="O32" s="73" t="str">
        <f t="shared" si="6"/>
        <v xml:space="preserve">0 </v>
      </c>
      <c r="P32" s="216" t="str">
        <f t="shared" si="7"/>
        <v/>
      </c>
      <c r="Q32" s="84" t="str">
        <f t="shared" si="23"/>
        <v xml:space="preserve"> </v>
      </c>
      <c r="R32" s="85" t="str">
        <f t="shared" si="8"/>
        <v/>
      </c>
      <c r="S32" s="85" t="str">
        <f t="shared" si="9"/>
        <v/>
      </c>
      <c r="T32" s="127"/>
      <c r="U32" s="127"/>
      <c r="V32" s="201" t="str">
        <f t="shared" si="24"/>
        <v xml:space="preserve">0 </v>
      </c>
      <c r="W32" s="86" t="str">
        <f t="shared" si="10"/>
        <v/>
      </c>
      <c r="X32" s="91" t="str">
        <f t="shared" si="37"/>
        <v xml:space="preserve"> </v>
      </c>
      <c r="Y32" s="92" t="str">
        <f t="shared" si="38"/>
        <v/>
      </c>
      <c r="Z32" s="92" t="str">
        <f t="shared" si="13"/>
        <v/>
      </c>
      <c r="AA32" s="95"/>
      <c r="AB32" s="96"/>
      <c r="AC32" s="93" t="str">
        <f t="shared" si="25"/>
        <v>0</v>
      </c>
      <c r="AD32" s="218" t="str">
        <f t="shared" si="14"/>
        <v/>
      </c>
      <c r="AE32" s="205" t="str">
        <f t="shared" si="39"/>
        <v xml:space="preserve"> </v>
      </c>
      <c r="AF32" s="206" t="str">
        <f t="shared" si="40"/>
        <v/>
      </c>
      <c r="AG32" s="206" t="str">
        <f t="shared" si="26"/>
        <v/>
      </c>
      <c r="AH32" s="130"/>
      <c r="AI32" s="131"/>
      <c r="AJ32" s="220" t="str">
        <f t="shared" si="17"/>
        <v>0</v>
      </c>
      <c r="AK32" s="221" t="str">
        <f t="shared" si="27"/>
        <v/>
      </c>
      <c r="AL32" s="209" t="str">
        <f t="shared" si="41"/>
        <v xml:space="preserve"> </v>
      </c>
      <c r="AM32" s="210" t="str">
        <f t="shared" si="29"/>
        <v/>
      </c>
      <c r="AN32" s="210" t="str">
        <f t="shared" si="30"/>
        <v/>
      </c>
      <c r="AO32" s="134"/>
      <c r="AP32" s="134"/>
      <c r="AQ32" s="222" t="str">
        <f t="shared" si="18"/>
        <v>0</v>
      </c>
      <c r="AR32" s="213" t="str">
        <f t="shared" si="31"/>
        <v/>
      </c>
      <c r="AS32" s="214">
        <f t="shared" si="19"/>
        <v>0</v>
      </c>
      <c r="AT32" s="215">
        <f t="shared" si="20"/>
        <v>0</v>
      </c>
      <c r="BT32" s="32"/>
      <c r="BU32" s="32"/>
      <c r="BV32" s="32"/>
      <c r="BW32" s="32"/>
      <c r="BX32" s="32"/>
    </row>
    <row r="33" spans="1:76" ht="22.5" x14ac:dyDescent="0.45">
      <c r="A33" s="116"/>
      <c r="B33" s="159"/>
      <c r="C33" s="78" t="str">
        <f t="shared" si="21"/>
        <v xml:space="preserve"> </v>
      </c>
      <c r="D33" s="79" t="str">
        <f t="shared" si="0"/>
        <v/>
      </c>
      <c r="E33" s="199" t="str">
        <f t="shared" si="1"/>
        <v/>
      </c>
      <c r="F33" s="117"/>
      <c r="G33" s="117"/>
      <c r="H33" s="80" t="str">
        <f t="shared" si="2"/>
        <v xml:space="preserve">0 </v>
      </c>
      <c r="I33" s="80" t="str">
        <f t="shared" si="3"/>
        <v/>
      </c>
      <c r="J33" s="71" t="str">
        <f t="shared" si="22"/>
        <v xml:space="preserve"> </v>
      </c>
      <c r="K33" s="72" t="str">
        <f t="shared" si="4"/>
        <v/>
      </c>
      <c r="L33" s="72" t="str">
        <f t="shared" si="5"/>
        <v/>
      </c>
      <c r="M33" s="120"/>
      <c r="N33" s="121"/>
      <c r="O33" s="73" t="str">
        <f t="shared" si="6"/>
        <v xml:space="preserve">0 </v>
      </c>
      <c r="P33" s="216" t="str">
        <f t="shared" si="7"/>
        <v/>
      </c>
      <c r="Q33" s="84" t="str">
        <f t="shared" si="23"/>
        <v xml:space="preserve"> </v>
      </c>
      <c r="R33" s="85" t="str">
        <f t="shared" si="8"/>
        <v/>
      </c>
      <c r="S33" s="85" t="str">
        <f t="shared" si="9"/>
        <v/>
      </c>
      <c r="T33" s="127"/>
      <c r="U33" s="127"/>
      <c r="V33" s="201" t="str">
        <f t="shared" si="24"/>
        <v xml:space="preserve">0 </v>
      </c>
      <c r="W33" s="86" t="str">
        <f t="shared" si="10"/>
        <v/>
      </c>
      <c r="X33" s="91" t="str">
        <f t="shared" si="37"/>
        <v xml:space="preserve"> </v>
      </c>
      <c r="Y33" s="92" t="str">
        <f t="shared" si="38"/>
        <v/>
      </c>
      <c r="Z33" s="92" t="str">
        <f t="shared" si="13"/>
        <v/>
      </c>
      <c r="AA33" s="95"/>
      <c r="AB33" s="96"/>
      <c r="AC33" s="93" t="str">
        <f t="shared" si="25"/>
        <v>0</v>
      </c>
      <c r="AD33" s="218" t="str">
        <f t="shared" si="14"/>
        <v/>
      </c>
      <c r="AE33" s="205" t="str">
        <f t="shared" si="39"/>
        <v xml:space="preserve"> </v>
      </c>
      <c r="AF33" s="206" t="str">
        <f t="shared" si="40"/>
        <v/>
      </c>
      <c r="AG33" s="206" t="str">
        <f t="shared" si="26"/>
        <v/>
      </c>
      <c r="AH33" s="130"/>
      <c r="AI33" s="131"/>
      <c r="AJ33" s="220" t="str">
        <f t="shared" si="17"/>
        <v>0</v>
      </c>
      <c r="AK33" s="221" t="str">
        <f t="shared" si="27"/>
        <v/>
      </c>
      <c r="AL33" s="209" t="str">
        <f t="shared" si="41"/>
        <v xml:space="preserve"> </v>
      </c>
      <c r="AM33" s="210" t="str">
        <f t="shared" si="29"/>
        <v/>
      </c>
      <c r="AN33" s="210" t="str">
        <f t="shared" si="30"/>
        <v/>
      </c>
      <c r="AO33" s="134"/>
      <c r="AP33" s="163"/>
      <c r="AQ33" s="222" t="str">
        <f t="shared" si="18"/>
        <v>0</v>
      </c>
      <c r="AR33" s="213" t="str">
        <f t="shared" si="31"/>
        <v/>
      </c>
      <c r="AS33" s="214">
        <f t="shared" si="19"/>
        <v>0</v>
      </c>
      <c r="AT33" s="215">
        <f t="shared" si="20"/>
        <v>0</v>
      </c>
      <c r="BT33" s="32"/>
      <c r="BU33" s="32"/>
      <c r="BV33" s="32"/>
      <c r="BW33" s="32"/>
      <c r="BX33" s="32"/>
    </row>
    <row r="34" spans="1:76" ht="22.5" x14ac:dyDescent="0.45">
      <c r="A34" s="116"/>
      <c r="B34" s="159"/>
      <c r="C34" s="78" t="str">
        <f t="shared" si="21"/>
        <v xml:space="preserve"> </v>
      </c>
      <c r="D34" s="79" t="str">
        <f t="shared" si="0"/>
        <v/>
      </c>
      <c r="E34" s="199" t="str">
        <f t="shared" si="1"/>
        <v/>
      </c>
      <c r="F34" s="117"/>
      <c r="G34" s="117"/>
      <c r="H34" s="80" t="str">
        <f t="shared" si="2"/>
        <v xml:space="preserve">0 </v>
      </c>
      <c r="I34" s="80" t="str">
        <f t="shared" si="3"/>
        <v/>
      </c>
      <c r="J34" s="71" t="str">
        <f t="shared" si="22"/>
        <v xml:space="preserve"> </v>
      </c>
      <c r="K34" s="72" t="str">
        <f t="shared" si="4"/>
        <v/>
      </c>
      <c r="L34" s="72" t="str">
        <f t="shared" si="5"/>
        <v/>
      </c>
      <c r="M34" s="120"/>
      <c r="N34" s="121"/>
      <c r="O34" s="73" t="str">
        <f t="shared" si="6"/>
        <v xml:space="preserve">0 </v>
      </c>
      <c r="P34" s="216" t="str">
        <f t="shared" si="7"/>
        <v/>
      </c>
      <c r="Q34" s="84" t="str">
        <f t="shared" si="23"/>
        <v xml:space="preserve"> </v>
      </c>
      <c r="R34" s="85" t="str">
        <f t="shared" si="8"/>
        <v/>
      </c>
      <c r="S34" s="85" t="str">
        <f t="shared" si="9"/>
        <v/>
      </c>
      <c r="T34" s="127"/>
      <c r="U34" s="127"/>
      <c r="V34" s="201" t="str">
        <f t="shared" si="24"/>
        <v xml:space="preserve">0 </v>
      </c>
      <c r="W34" s="86" t="str">
        <f t="shared" si="10"/>
        <v/>
      </c>
      <c r="X34" s="91" t="str">
        <f t="shared" si="37"/>
        <v xml:space="preserve"> </v>
      </c>
      <c r="Y34" s="92" t="str">
        <f t="shared" si="38"/>
        <v/>
      </c>
      <c r="Z34" s="92" t="str">
        <f t="shared" si="13"/>
        <v/>
      </c>
      <c r="AA34" s="94"/>
      <c r="AB34" s="96"/>
      <c r="AC34" s="93" t="str">
        <f t="shared" si="25"/>
        <v>0</v>
      </c>
      <c r="AD34" s="218" t="str">
        <f t="shared" si="14"/>
        <v/>
      </c>
      <c r="AE34" s="205" t="str">
        <f t="shared" si="39"/>
        <v xml:space="preserve"> </v>
      </c>
      <c r="AF34" s="206" t="str">
        <f t="shared" si="40"/>
        <v/>
      </c>
      <c r="AG34" s="206" t="str">
        <f t="shared" si="26"/>
        <v/>
      </c>
      <c r="AH34" s="130"/>
      <c r="AI34" s="131"/>
      <c r="AJ34" s="220" t="str">
        <f t="shared" si="17"/>
        <v>0</v>
      </c>
      <c r="AK34" s="221" t="str">
        <f t="shared" si="27"/>
        <v/>
      </c>
      <c r="AL34" s="209" t="str">
        <f t="shared" si="41"/>
        <v xml:space="preserve"> </v>
      </c>
      <c r="AM34" s="210" t="str">
        <f t="shared" si="29"/>
        <v/>
      </c>
      <c r="AN34" s="210" t="str">
        <f t="shared" si="30"/>
        <v/>
      </c>
      <c r="AO34" s="134"/>
      <c r="AP34" s="134"/>
      <c r="AQ34" s="222" t="str">
        <f t="shared" si="18"/>
        <v>0</v>
      </c>
      <c r="AR34" s="213" t="str">
        <f t="shared" si="31"/>
        <v/>
      </c>
      <c r="AS34" s="214">
        <f t="shared" si="19"/>
        <v>0</v>
      </c>
      <c r="AT34" s="215">
        <f t="shared" si="20"/>
        <v>0</v>
      </c>
      <c r="BT34" s="32"/>
      <c r="BU34" s="32"/>
      <c r="BV34" s="32"/>
      <c r="BW34" s="32"/>
      <c r="BX34" s="32"/>
    </row>
    <row r="35" spans="1:76" ht="22.5" x14ac:dyDescent="0.45">
      <c r="A35" s="116"/>
      <c r="B35" s="159"/>
      <c r="C35" s="78" t="str">
        <f t="shared" si="21"/>
        <v xml:space="preserve"> </v>
      </c>
      <c r="D35" s="79" t="str">
        <f t="shared" si="0"/>
        <v/>
      </c>
      <c r="E35" s="199" t="str">
        <f t="shared" si="1"/>
        <v/>
      </c>
      <c r="F35" s="117"/>
      <c r="G35" s="117"/>
      <c r="H35" s="80" t="str">
        <f t="shared" si="2"/>
        <v xml:space="preserve">0 </v>
      </c>
      <c r="I35" s="80" t="str">
        <f t="shared" si="3"/>
        <v/>
      </c>
      <c r="J35" s="71" t="str">
        <f t="shared" si="22"/>
        <v xml:space="preserve"> </v>
      </c>
      <c r="K35" s="72" t="str">
        <f t="shared" si="4"/>
        <v/>
      </c>
      <c r="L35" s="72" t="str">
        <f t="shared" si="5"/>
        <v/>
      </c>
      <c r="M35" s="120"/>
      <c r="N35" s="121"/>
      <c r="O35" s="73" t="str">
        <f t="shared" si="6"/>
        <v xml:space="preserve">0 </v>
      </c>
      <c r="P35" s="216" t="str">
        <f t="shared" si="7"/>
        <v/>
      </c>
      <c r="Q35" s="84" t="str">
        <f t="shared" si="23"/>
        <v xml:space="preserve"> </v>
      </c>
      <c r="R35" s="85" t="str">
        <f t="shared" si="8"/>
        <v/>
      </c>
      <c r="S35" s="85" t="str">
        <f t="shared" si="9"/>
        <v/>
      </c>
      <c r="T35" s="127"/>
      <c r="U35" s="127"/>
      <c r="V35" s="201" t="str">
        <f t="shared" si="24"/>
        <v xml:space="preserve">0 </v>
      </c>
      <c r="W35" s="86" t="str">
        <f t="shared" si="10"/>
        <v/>
      </c>
      <c r="X35" s="91" t="str">
        <f t="shared" si="37"/>
        <v xml:space="preserve"> </v>
      </c>
      <c r="Y35" s="92" t="str">
        <f t="shared" si="38"/>
        <v/>
      </c>
      <c r="Z35" s="92" t="str">
        <f t="shared" si="13"/>
        <v/>
      </c>
      <c r="AA35" s="95"/>
      <c r="AB35" s="96"/>
      <c r="AC35" s="93" t="str">
        <f t="shared" si="25"/>
        <v>0</v>
      </c>
      <c r="AD35" s="218" t="str">
        <f t="shared" si="14"/>
        <v/>
      </c>
      <c r="AE35" s="205" t="str">
        <f t="shared" si="39"/>
        <v xml:space="preserve"> </v>
      </c>
      <c r="AF35" s="206" t="str">
        <f t="shared" si="40"/>
        <v/>
      </c>
      <c r="AG35" s="206" t="str">
        <f t="shared" si="26"/>
        <v/>
      </c>
      <c r="AH35" s="130"/>
      <c r="AI35" s="131"/>
      <c r="AJ35" s="220" t="str">
        <f t="shared" si="17"/>
        <v>0</v>
      </c>
      <c r="AK35" s="221" t="str">
        <f t="shared" si="27"/>
        <v/>
      </c>
      <c r="AL35" s="209" t="str">
        <f t="shared" si="41"/>
        <v xml:space="preserve"> </v>
      </c>
      <c r="AM35" s="210" t="str">
        <f t="shared" si="29"/>
        <v/>
      </c>
      <c r="AN35" s="210" t="str">
        <f t="shared" si="30"/>
        <v/>
      </c>
      <c r="AO35" s="134"/>
      <c r="AP35" s="134"/>
      <c r="AQ35" s="222" t="str">
        <f t="shared" si="18"/>
        <v>0</v>
      </c>
      <c r="AR35" s="213" t="str">
        <f t="shared" si="31"/>
        <v/>
      </c>
      <c r="AS35" s="214">
        <f t="shared" si="19"/>
        <v>0</v>
      </c>
      <c r="AT35" s="215">
        <f t="shared" si="20"/>
        <v>0</v>
      </c>
      <c r="BT35" s="32"/>
      <c r="BU35" s="32"/>
      <c r="BV35" s="32"/>
      <c r="BW35" s="32"/>
      <c r="BX35" s="32"/>
    </row>
    <row r="36" spans="1:76" ht="22.5" x14ac:dyDescent="0.45">
      <c r="A36" s="116"/>
      <c r="B36" s="159"/>
      <c r="C36" s="78" t="str">
        <f t="shared" si="21"/>
        <v xml:space="preserve"> </v>
      </c>
      <c r="D36" s="79" t="str">
        <f t="shared" si="0"/>
        <v/>
      </c>
      <c r="E36" s="199" t="str">
        <f t="shared" si="1"/>
        <v/>
      </c>
      <c r="F36" s="117"/>
      <c r="G36" s="117"/>
      <c r="H36" s="80" t="str">
        <f t="shared" si="2"/>
        <v xml:space="preserve">0 </v>
      </c>
      <c r="I36" s="80" t="str">
        <f t="shared" si="3"/>
        <v/>
      </c>
      <c r="J36" s="71" t="str">
        <f t="shared" si="22"/>
        <v xml:space="preserve"> </v>
      </c>
      <c r="K36" s="72" t="str">
        <f t="shared" si="4"/>
        <v/>
      </c>
      <c r="L36" s="72" t="str">
        <f t="shared" si="5"/>
        <v/>
      </c>
      <c r="M36" s="120"/>
      <c r="N36" s="121"/>
      <c r="O36" s="73" t="str">
        <f t="shared" si="6"/>
        <v xml:space="preserve">0 </v>
      </c>
      <c r="P36" s="216" t="str">
        <f t="shared" si="7"/>
        <v/>
      </c>
      <c r="Q36" s="84" t="str">
        <f t="shared" si="23"/>
        <v xml:space="preserve"> </v>
      </c>
      <c r="R36" s="85" t="str">
        <f t="shared" si="8"/>
        <v/>
      </c>
      <c r="S36" s="85" t="str">
        <f t="shared" si="9"/>
        <v/>
      </c>
      <c r="T36" s="127"/>
      <c r="U36" s="127"/>
      <c r="V36" s="201" t="str">
        <f t="shared" si="24"/>
        <v xml:space="preserve">0 </v>
      </c>
      <c r="W36" s="86" t="str">
        <f t="shared" si="10"/>
        <v/>
      </c>
      <c r="X36" s="91" t="str">
        <f t="shared" si="37"/>
        <v xml:space="preserve"> </v>
      </c>
      <c r="Y36" s="92" t="str">
        <f t="shared" si="38"/>
        <v/>
      </c>
      <c r="Z36" s="92" t="str">
        <f t="shared" si="13"/>
        <v/>
      </c>
      <c r="AA36" s="95"/>
      <c r="AB36" s="96"/>
      <c r="AC36" s="93" t="str">
        <f t="shared" si="25"/>
        <v>0</v>
      </c>
      <c r="AD36" s="218" t="str">
        <f t="shared" si="14"/>
        <v/>
      </c>
      <c r="AE36" s="205" t="str">
        <f t="shared" si="39"/>
        <v xml:space="preserve"> </v>
      </c>
      <c r="AF36" s="206" t="str">
        <f t="shared" si="40"/>
        <v/>
      </c>
      <c r="AG36" s="206" t="str">
        <f t="shared" si="26"/>
        <v/>
      </c>
      <c r="AH36" s="130"/>
      <c r="AI36" s="131"/>
      <c r="AJ36" s="220" t="str">
        <f t="shared" si="17"/>
        <v>0</v>
      </c>
      <c r="AK36" s="221" t="str">
        <f t="shared" si="27"/>
        <v/>
      </c>
      <c r="AL36" s="209" t="str">
        <f t="shared" si="41"/>
        <v xml:space="preserve"> </v>
      </c>
      <c r="AM36" s="210" t="str">
        <f t="shared" si="29"/>
        <v/>
      </c>
      <c r="AN36" s="210" t="str">
        <f t="shared" si="30"/>
        <v/>
      </c>
      <c r="AO36" s="134"/>
      <c r="AP36" s="134"/>
      <c r="AQ36" s="222" t="str">
        <f t="shared" si="18"/>
        <v>0</v>
      </c>
      <c r="AR36" s="213" t="str">
        <f t="shared" si="31"/>
        <v/>
      </c>
      <c r="AS36" s="214">
        <f t="shared" si="19"/>
        <v>0</v>
      </c>
      <c r="AT36" s="215">
        <f t="shared" si="20"/>
        <v>0</v>
      </c>
      <c r="BT36" s="32"/>
      <c r="BU36" s="32"/>
      <c r="BV36" s="32"/>
      <c r="BW36" s="32"/>
      <c r="BX36" s="32"/>
    </row>
    <row r="37" spans="1:76" ht="23.25" thickBot="1" x14ac:dyDescent="0.5">
      <c r="A37" s="116"/>
      <c r="B37" s="159"/>
      <c r="C37" s="78" t="str">
        <f t="shared" si="21"/>
        <v xml:space="preserve"> </v>
      </c>
      <c r="D37" s="79" t="str">
        <f t="shared" si="0"/>
        <v/>
      </c>
      <c r="E37" s="199" t="str">
        <f t="shared" si="1"/>
        <v/>
      </c>
      <c r="F37" s="117"/>
      <c r="G37" s="117"/>
      <c r="H37" s="80" t="str">
        <f t="shared" si="2"/>
        <v xml:space="preserve">0 </v>
      </c>
      <c r="I37" s="80" t="str">
        <f t="shared" si="3"/>
        <v/>
      </c>
      <c r="J37" s="71" t="str">
        <f t="shared" si="22"/>
        <v xml:space="preserve"> </v>
      </c>
      <c r="K37" s="72" t="str">
        <f t="shared" si="4"/>
        <v/>
      </c>
      <c r="L37" s="72" t="str">
        <f t="shared" si="5"/>
        <v/>
      </c>
      <c r="M37" s="120"/>
      <c r="N37" s="121"/>
      <c r="O37" s="73" t="str">
        <f t="shared" si="6"/>
        <v xml:space="preserve">0 </v>
      </c>
      <c r="P37" s="216" t="str">
        <f t="shared" si="7"/>
        <v/>
      </c>
      <c r="Q37" s="84" t="str">
        <f t="shared" si="23"/>
        <v xml:space="preserve"> </v>
      </c>
      <c r="R37" s="85" t="str">
        <f t="shared" si="8"/>
        <v/>
      </c>
      <c r="S37" s="85" t="str">
        <f t="shared" si="9"/>
        <v/>
      </c>
      <c r="T37" s="127"/>
      <c r="U37" s="127"/>
      <c r="V37" s="201" t="str">
        <f t="shared" si="24"/>
        <v xml:space="preserve">0 </v>
      </c>
      <c r="W37" s="86" t="str">
        <f t="shared" si="10"/>
        <v/>
      </c>
      <c r="X37" s="91" t="str">
        <f t="shared" si="37"/>
        <v xml:space="preserve"> </v>
      </c>
      <c r="Y37" s="92" t="str">
        <f t="shared" si="38"/>
        <v/>
      </c>
      <c r="Z37" s="92" t="str">
        <f t="shared" si="13"/>
        <v/>
      </c>
      <c r="AA37" s="95"/>
      <c r="AB37" s="96"/>
      <c r="AC37" s="93" t="str">
        <f t="shared" si="25"/>
        <v>0</v>
      </c>
      <c r="AD37" s="218" t="str">
        <f t="shared" si="14"/>
        <v/>
      </c>
      <c r="AE37" s="205" t="str">
        <f t="shared" si="39"/>
        <v xml:space="preserve"> </v>
      </c>
      <c r="AF37" s="206" t="str">
        <f t="shared" si="40"/>
        <v/>
      </c>
      <c r="AG37" s="206" t="str">
        <f t="shared" si="26"/>
        <v/>
      </c>
      <c r="AH37" s="130"/>
      <c r="AI37" s="131"/>
      <c r="AJ37" s="220" t="str">
        <f t="shared" si="17"/>
        <v>0</v>
      </c>
      <c r="AK37" s="221" t="str">
        <f t="shared" si="27"/>
        <v/>
      </c>
      <c r="AL37" s="209" t="str">
        <f t="shared" si="41"/>
        <v xml:space="preserve"> </v>
      </c>
      <c r="AM37" s="210" t="str">
        <f t="shared" si="29"/>
        <v/>
      </c>
      <c r="AN37" s="210" t="str">
        <f t="shared" si="30"/>
        <v/>
      </c>
      <c r="AO37" s="134"/>
      <c r="AP37" s="134"/>
      <c r="AQ37" s="222" t="str">
        <f t="shared" si="18"/>
        <v>0</v>
      </c>
      <c r="AR37" s="213" t="str">
        <f t="shared" si="31"/>
        <v/>
      </c>
      <c r="AS37" s="214">
        <f t="shared" si="19"/>
        <v>0</v>
      </c>
      <c r="AT37" s="215">
        <f t="shared" si="20"/>
        <v>0</v>
      </c>
      <c r="BT37" s="32"/>
      <c r="BU37" s="32"/>
      <c r="BV37" s="32"/>
      <c r="BW37" s="32"/>
      <c r="BX37" s="32"/>
    </row>
    <row r="38" spans="1:76" ht="23.25" thickBot="1" x14ac:dyDescent="0.5">
      <c r="A38" s="116"/>
      <c r="B38" s="159"/>
      <c r="C38" s="78" t="str">
        <f t="shared" si="21"/>
        <v xml:space="preserve"> </v>
      </c>
      <c r="D38" s="79" t="str">
        <f t="shared" si="0"/>
        <v/>
      </c>
      <c r="E38" s="199" t="str">
        <f t="shared" si="1"/>
        <v/>
      </c>
      <c r="F38" s="117"/>
      <c r="G38" s="117"/>
      <c r="H38" s="80" t="str">
        <f t="shared" si="2"/>
        <v xml:space="preserve">0 </v>
      </c>
      <c r="I38" s="80" t="str">
        <f t="shared" si="3"/>
        <v/>
      </c>
      <c r="J38" s="71" t="str">
        <f t="shared" si="22"/>
        <v xml:space="preserve"> </v>
      </c>
      <c r="K38" s="72" t="str">
        <f t="shared" si="4"/>
        <v/>
      </c>
      <c r="L38" s="72" t="str">
        <f t="shared" si="5"/>
        <v/>
      </c>
      <c r="M38" s="120"/>
      <c r="N38" s="121"/>
      <c r="O38" s="73" t="str">
        <f t="shared" si="6"/>
        <v xml:space="preserve">0 </v>
      </c>
      <c r="P38" s="216" t="str">
        <f t="shared" si="7"/>
        <v/>
      </c>
      <c r="Q38" s="84" t="str">
        <f t="shared" si="23"/>
        <v xml:space="preserve"> </v>
      </c>
      <c r="R38" s="85" t="str">
        <f t="shared" si="8"/>
        <v/>
      </c>
      <c r="S38" s="85" t="str">
        <f t="shared" si="9"/>
        <v/>
      </c>
      <c r="T38" s="127"/>
      <c r="U38" s="127"/>
      <c r="V38" s="201" t="str">
        <f t="shared" si="24"/>
        <v xml:space="preserve">0 </v>
      </c>
      <c r="W38" s="86" t="str">
        <f t="shared" si="10"/>
        <v/>
      </c>
      <c r="X38" s="91" t="str">
        <f t="shared" si="37"/>
        <v xml:space="preserve"> </v>
      </c>
      <c r="Y38" s="92" t="str">
        <f t="shared" si="38"/>
        <v/>
      </c>
      <c r="Z38" s="92" t="str">
        <f t="shared" si="13"/>
        <v/>
      </c>
      <c r="AA38" s="95"/>
      <c r="AB38" s="96"/>
      <c r="AC38" s="93" t="str">
        <f t="shared" si="25"/>
        <v>0</v>
      </c>
      <c r="AD38" s="218" t="str">
        <f t="shared" si="14"/>
        <v/>
      </c>
      <c r="AE38" s="205" t="str">
        <f t="shared" si="39"/>
        <v xml:space="preserve"> </v>
      </c>
      <c r="AF38" s="206" t="str">
        <f t="shared" si="40"/>
        <v/>
      </c>
      <c r="AG38" s="206" t="str">
        <f t="shared" si="26"/>
        <v/>
      </c>
      <c r="AH38" s="130"/>
      <c r="AI38" s="131"/>
      <c r="AJ38" s="220" t="str">
        <f t="shared" si="17"/>
        <v>0</v>
      </c>
      <c r="AK38" s="221" t="str">
        <f t="shared" si="27"/>
        <v/>
      </c>
      <c r="AL38" s="209" t="str">
        <f t="shared" si="41"/>
        <v xml:space="preserve"> </v>
      </c>
      <c r="AM38" s="210" t="str">
        <f t="shared" si="29"/>
        <v/>
      </c>
      <c r="AN38" s="210" t="str">
        <f t="shared" si="30"/>
        <v/>
      </c>
      <c r="AO38" s="134"/>
      <c r="AP38" s="134"/>
      <c r="AQ38" s="222" t="str">
        <f t="shared" si="18"/>
        <v>0</v>
      </c>
      <c r="AR38" s="213" t="str">
        <f t="shared" si="31"/>
        <v/>
      </c>
      <c r="AS38" s="214">
        <f t="shared" si="19"/>
        <v>0</v>
      </c>
      <c r="AT38" s="215">
        <f t="shared" si="20"/>
        <v>0</v>
      </c>
      <c r="AV38" s="629">
        <v>1</v>
      </c>
      <c r="AW38" s="630"/>
      <c r="AX38" s="631"/>
      <c r="AZ38" s="249"/>
      <c r="BA38" s="250">
        <v>3</v>
      </c>
      <c r="BB38" s="251"/>
      <c r="BD38" s="632">
        <v>3</v>
      </c>
      <c r="BE38" s="633"/>
      <c r="BF38" s="634"/>
      <c r="BH38" s="635">
        <v>4</v>
      </c>
      <c r="BI38" s="636"/>
      <c r="BJ38" s="637"/>
      <c r="BL38" s="647">
        <v>5</v>
      </c>
      <c r="BM38" s="648"/>
      <c r="BN38" s="649"/>
      <c r="BP38" s="618">
        <v>6</v>
      </c>
      <c r="BQ38" s="619"/>
      <c r="BR38" s="620"/>
      <c r="BT38" s="32"/>
      <c r="BU38" s="32"/>
      <c r="BV38" s="32"/>
      <c r="BW38" s="32"/>
      <c r="BX38" s="32"/>
    </row>
    <row r="39" spans="1:76" ht="23.25" thickBot="1" x14ac:dyDescent="0.5">
      <c r="A39" s="116"/>
      <c r="B39" s="159"/>
      <c r="C39" s="78" t="str">
        <f t="shared" si="21"/>
        <v xml:space="preserve"> </v>
      </c>
      <c r="D39" s="79" t="str">
        <f t="shared" si="0"/>
        <v/>
      </c>
      <c r="E39" s="199" t="str">
        <f t="shared" si="1"/>
        <v/>
      </c>
      <c r="F39" s="117"/>
      <c r="G39" s="117"/>
      <c r="H39" s="80" t="str">
        <f t="shared" si="2"/>
        <v xml:space="preserve">0 </v>
      </c>
      <c r="I39" s="80" t="str">
        <f t="shared" si="3"/>
        <v/>
      </c>
      <c r="J39" s="71" t="str">
        <f t="shared" si="22"/>
        <v xml:space="preserve"> </v>
      </c>
      <c r="K39" s="72" t="str">
        <f t="shared" si="4"/>
        <v/>
      </c>
      <c r="L39" s="72" t="str">
        <f t="shared" si="5"/>
        <v/>
      </c>
      <c r="M39" s="120"/>
      <c r="N39" s="121"/>
      <c r="O39" s="73" t="str">
        <f t="shared" si="6"/>
        <v xml:space="preserve">0 </v>
      </c>
      <c r="P39" s="216" t="str">
        <f t="shared" si="7"/>
        <v/>
      </c>
      <c r="Q39" s="84" t="str">
        <f t="shared" si="23"/>
        <v xml:space="preserve"> </v>
      </c>
      <c r="R39" s="85" t="str">
        <f t="shared" si="8"/>
        <v/>
      </c>
      <c r="S39" s="85" t="str">
        <f t="shared" si="9"/>
        <v/>
      </c>
      <c r="T39" s="127"/>
      <c r="U39" s="127"/>
      <c r="V39" s="201" t="str">
        <f t="shared" si="24"/>
        <v xml:space="preserve">0 </v>
      </c>
      <c r="W39" s="86" t="str">
        <f t="shared" si="10"/>
        <v/>
      </c>
      <c r="X39" s="91" t="str">
        <f t="shared" si="37"/>
        <v xml:space="preserve"> </v>
      </c>
      <c r="Y39" s="92" t="str">
        <f t="shared" si="38"/>
        <v/>
      </c>
      <c r="Z39" s="92" t="str">
        <f t="shared" si="13"/>
        <v/>
      </c>
      <c r="AA39" s="95"/>
      <c r="AB39" s="96"/>
      <c r="AC39" s="93" t="str">
        <f t="shared" si="25"/>
        <v>0</v>
      </c>
      <c r="AD39" s="218" t="str">
        <f t="shared" si="14"/>
        <v/>
      </c>
      <c r="AE39" s="205" t="str">
        <f t="shared" si="39"/>
        <v xml:space="preserve"> </v>
      </c>
      <c r="AF39" s="206" t="str">
        <f t="shared" si="40"/>
        <v/>
      </c>
      <c r="AG39" s="206" t="str">
        <f t="shared" si="26"/>
        <v/>
      </c>
      <c r="AH39" s="130"/>
      <c r="AI39" s="131"/>
      <c r="AJ39" s="220" t="str">
        <f t="shared" si="17"/>
        <v>0</v>
      </c>
      <c r="AK39" s="221" t="str">
        <f t="shared" si="27"/>
        <v/>
      </c>
      <c r="AL39" s="209" t="str">
        <f t="shared" si="41"/>
        <v xml:space="preserve"> </v>
      </c>
      <c r="AM39" s="210" t="str">
        <f t="shared" si="29"/>
        <v/>
      </c>
      <c r="AN39" s="210" t="str">
        <f t="shared" si="30"/>
        <v/>
      </c>
      <c r="AO39" s="134"/>
      <c r="AP39" s="134"/>
      <c r="AQ39" s="222" t="str">
        <f t="shared" si="18"/>
        <v>0</v>
      </c>
      <c r="AR39" s="213" t="str">
        <f t="shared" si="31"/>
        <v/>
      </c>
      <c r="AS39" s="214">
        <f t="shared" si="19"/>
        <v>0</v>
      </c>
      <c r="AT39" s="215">
        <f t="shared" si="20"/>
        <v>0</v>
      </c>
      <c r="AV39" s="638" t="s">
        <v>41</v>
      </c>
      <c r="AW39" s="639"/>
      <c r="AX39" s="640"/>
      <c r="AZ39" s="252" t="s">
        <v>41</v>
      </c>
      <c r="BA39" s="253"/>
      <c r="BB39" s="254"/>
      <c r="BD39" s="621" t="s">
        <v>41</v>
      </c>
      <c r="BE39" s="622"/>
      <c r="BF39" s="623"/>
      <c r="BH39" s="624" t="s">
        <v>41</v>
      </c>
      <c r="BI39" s="625"/>
      <c r="BJ39" s="626"/>
      <c r="BL39" s="255" t="s">
        <v>41</v>
      </c>
      <c r="BM39" s="256"/>
      <c r="BN39" s="257"/>
      <c r="BP39" s="258" t="s">
        <v>41</v>
      </c>
      <c r="BQ39" s="259"/>
      <c r="BR39" s="260"/>
      <c r="BT39" s="32"/>
      <c r="BU39" s="32"/>
      <c r="BV39" s="32"/>
      <c r="BW39" s="32"/>
      <c r="BX39" s="32"/>
    </row>
    <row r="40" spans="1:76" ht="22.5" x14ac:dyDescent="0.45">
      <c r="A40" s="116"/>
      <c r="B40" s="159"/>
      <c r="C40" s="78" t="str">
        <f t="shared" si="21"/>
        <v xml:space="preserve"> </v>
      </c>
      <c r="D40" s="79" t="str">
        <f t="shared" si="0"/>
        <v/>
      </c>
      <c r="E40" s="199" t="str">
        <f t="shared" si="1"/>
        <v/>
      </c>
      <c r="F40" s="117"/>
      <c r="G40" s="117"/>
      <c r="H40" s="80" t="str">
        <f t="shared" si="2"/>
        <v xml:space="preserve">0 </v>
      </c>
      <c r="I40" s="80" t="str">
        <f t="shared" si="3"/>
        <v/>
      </c>
      <c r="J40" s="71" t="str">
        <f t="shared" si="22"/>
        <v xml:space="preserve"> </v>
      </c>
      <c r="K40" s="72" t="str">
        <f t="shared" si="4"/>
        <v/>
      </c>
      <c r="L40" s="72" t="str">
        <f t="shared" si="5"/>
        <v/>
      </c>
      <c r="M40" s="120"/>
      <c r="N40" s="121"/>
      <c r="O40" s="73" t="str">
        <f t="shared" si="6"/>
        <v xml:space="preserve">0 </v>
      </c>
      <c r="P40" s="216" t="str">
        <f t="shared" si="7"/>
        <v/>
      </c>
      <c r="Q40" s="84" t="str">
        <f t="shared" si="23"/>
        <v xml:space="preserve"> </v>
      </c>
      <c r="R40" s="85" t="str">
        <f t="shared" si="8"/>
        <v/>
      </c>
      <c r="S40" s="85" t="str">
        <f t="shared" si="9"/>
        <v/>
      </c>
      <c r="T40" s="127"/>
      <c r="U40" s="127"/>
      <c r="V40" s="201" t="str">
        <f t="shared" si="24"/>
        <v xml:space="preserve">0 </v>
      </c>
      <c r="W40" s="86" t="str">
        <f t="shared" si="10"/>
        <v/>
      </c>
      <c r="X40" s="91" t="str">
        <f t="shared" si="37"/>
        <v xml:space="preserve"> </v>
      </c>
      <c r="Y40" s="92" t="str">
        <f t="shared" si="38"/>
        <v/>
      </c>
      <c r="Z40" s="92" t="str">
        <f t="shared" si="13"/>
        <v/>
      </c>
      <c r="AA40" s="95"/>
      <c r="AB40" s="96"/>
      <c r="AC40" s="93" t="str">
        <f t="shared" si="25"/>
        <v>0</v>
      </c>
      <c r="AD40" s="218" t="str">
        <f t="shared" si="14"/>
        <v/>
      </c>
      <c r="AE40" s="205" t="str">
        <f t="shared" si="39"/>
        <v xml:space="preserve"> </v>
      </c>
      <c r="AF40" s="206" t="str">
        <f t="shared" si="40"/>
        <v/>
      </c>
      <c r="AG40" s="206" t="str">
        <f t="shared" si="26"/>
        <v/>
      </c>
      <c r="AH40" s="130"/>
      <c r="AI40" s="131"/>
      <c r="AJ40" s="220" t="str">
        <f t="shared" si="17"/>
        <v>0</v>
      </c>
      <c r="AK40" s="221" t="str">
        <f t="shared" si="27"/>
        <v/>
      </c>
      <c r="AL40" s="209" t="str">
        <f t="shared" si="41"/>
        <v xml:space="preserve"> </v>
      </c>
      <c r="AM40" s="210" t="str">
        <f t="shared" si="29"/>
        <v/>
      </c>
      <c r="AN40" s="210" t="str">
        <f t="shared" si="30"/>
        <v/>
      </c>
      <c r="AO40" s="134"/>
      <c r="AP40" s="134"/>
      <c r="AQ40" s="222" t="str">
        <f t="shared" si="18"/>
        <v>0</v>
      </c>
      <c r="AR40" s="213" t="str">
        <f t="shared" si="31"/>
        <v/>
      </c>
      <c r="AS40" s="214">
        <f t="shared" si="19"/>
        <v>0</v>
      </c>
      <c r="AT40" s="215">
        <f t="shared" si="20"/>
        <v>0</v>
      </c>
      <c r="AV40" s="261">
        <v>1</v>
      </c>
      <c r="AW40" s="236">
        <f>COUNTIF(C4:C43,AV21)</f>
        <v>1</v>
      </c>
      <c r="AX40" s="262">
        <f>IF(AW40=1,AW21,IF(AW40=2,((AW21+AW22)/AW40),IF(AW40=3,((AW21+AW22+AW23)/AW40),IF(AW40=4,((AW21+AW22+AW23+AW24)/AW40),IF(AW40=5,((AW21+AW22+AW23+AW24+AW25)/AW40),IF(AW40=6,((AW21+AW22+AW23+AW24+AW25+AW26)/AW40),IF(AW40=7,((AW21+AW22+AW23+AW24+AW25+AW26+AW27)/AW40),IF(AW40=8,((AW21+AW22+AW23+AW24+AW25+AW26+AW27+AW28)/AW40),""))))))))</f>
        <v>9</v>
      </c>
      <c r="AZ40" s="263">
        <v>1</v>
      </c>
      <c r="BA40" s="264">
        <f>COUNTIF(J4:J43,AZ21)</f>
        <v>1</v>
      </c>
      <c r="BB40" s="265">
        <f>IF(BA40=1,BA21,IF(BA40=2,((BA21+BA22)/BA40),IF(BA40=3,((BA21+BA22+BA23)/BA40),IF(BA40=4,((BA21+BA22+BA23+BA24)/BA40),IF(BA40=5,((BA21+BA22+BA23+BA24+BA25)/BA40),IF(BA40=6,((BA21+BA22+BA23+BA24+BA25+BA26)/BA40),IF(BA40=7,((BA21+BA22+BA23+BA24+BA25+BA26+BA27)/BA40),IF(BA40=8,((BA21+BA22+BA23+BA24+BA25+BA26+BA27+BA28)/BA40),""))))))))</f>
        <v>9</v>
      </c>
      <c r="BD40" s="266">
        <v>1</v>
      </c>
      <c r="BE40" s="267">
        <f>COUNTIF(Q4:Q43,BD21)</f>
        <v>1</v>
      </c>
      <c r="BF40" s="268">
        <f>IF(BE40=1,BE21,IF(BE40=2,((BE21+BE22)/BE40),IF(BE40=3,((BE21+BE22+BE23)/BE40),IF(BE40=4,((BE21+BE22+BE23+BE24)/BE40),IF(BE40=5,((BE21+BE22+BE23+BE24+BE25)/BE40),IF(BE40=6,((BE21+BE22+BE23+BE24+BE25+BE26)/BE40),IF(BE40=7,((BE21+BE22+BE23+BE24+BE25+BE26+BE27)/BE40),IF(BE40=8,((BE21+BE22+BE23+BE24+BE25+BE26+BE27+BE28)/BE40),""))))))))</f>
        <v>5</v>
      </c>
      <c r="BH40" s="269">
        <v>1</v>
      </c>
      <c r="BI40" s="242">
        <f>COUNTIF(X4:X43,BH21)</f>
        <v>1</v>
      </c>
      <c r="BJ40" s="270">
        <f>IF(BI40=1,BI21,IF(BI40=2,((BI21+BI22)/BI40),IF(BI40=3,((BI21+BI22+BI23)/BI40),IF(BI40=4,((BI21+BI22+BI23+BI24)/BI40),IF(BI40=5,((BI21+BI22+BI23+BI24+BI25)/BI40),IF(BI40=6,((BI21+BI22+BI23+BI24+BI25+BI26)/BI40),IF(BI40=7,((BI21+BI22+BI23+BI24+BI25+BI26+BI27)/BI40),IF(BI40=8,((BI21+BI22+BI23+BI24+BI25+BI26+BI27+BI28)/BI40),""))))))))</f>
        <v>7</v>
      </c>
      <c r="BL40" s="271">
        <v>1</v>
      </c>
      <c r="BM40" s="233">
        <f>COUNTIF($AE$4:$AE$43,BL21)</f>
        <v>1</v>
      </c>
      <c r="BN40" s="272">
        <f>IF(BM40=1,BM21,IF(BM40=2,((BM21+BM22)/BM40),IF(BM40=3,((BM21+BM22+BM23)/BM40),IF(BM40=4,((BM21+BM22+BM23+BM24)/BM40),IF(BM40=5,((BM21+BM22+BM23+BM24+BM25)/BM40),IF(BM40=6,((BM21+BM22+BM23+BM24+BM25+BM26)/BM40),IF(BM40=7,((BM21+BM22+BM23+BM24+BM25+BM26+BM27)/BM40),IF(BM40=8,((BM21+BM22+BM23+BM24+BM25+BM26+BM27+BM28)/BM40),""))))))))</f>
        <v>9</v>
      </c>
      <c r="BP40" s="273">
        <v>1</v>
      </c>
      <c r="BQ40" s="234">
        <f>COUNTIF($AL$4:$AL$43,BP21)</f>
        <v>0</v>
      </c>
      <c r="BR40" s="274" t="str">
        <f>IF(BQ40=1,BQ21,IF(BQ40=2,((BQ21+BQ22)/BQ40),IF(BQ40=3,((BQ21+BQ22+BQ23)/BQ40),IF(BQ40=4,((BQ21+BQ22+BQ23+BQ24)/BQ40),IF(BQ40=5,((BQ21+BQ22+BQ23+BQ24+BQ25)/BQ40),IF(BQ40=6,((BQ21+BQ22+BQ23+BQ24+BQ25+BQ26)/BQ40),IF(BQ40=7,((BQ21+BQ22+BQ23+BQ24+BQ25+BQ26+BQ27)/BQ40),IF(BQ40=8,((BQ21+BQ22+BQ23+BQ24+BQ25+BQ26+BQ27+BQ28)/BQ40),""))))))))</f>
        <v/>
      </c>
      <c r="BT40" s="32"/>
      <c r="BU40" s="32"/>
      <c r="BV40" s="32"/>
      <c r="BW40" s="32"/>
      <c r="BX40" s="32"/>
    </row>
    <row r="41" spans="1:76" ht="22.5" x14ac:dyDescent="0.45">
      <c r="A41" s="116"/>
      <c r="B41" s="159"/>
      <c r="C41" s="78" t="str">
        <f t="shared" si="21"/>
        <v xml:space="preserve"> </v>
      </c>
      <c r="D41" s="79" t="str">
        <f t="shared" si="0"/>
        <v/>
      </c>
      <c r="E41" s="199" t="str">
        <f t="shared" si="1"/>
        <v/>
      </c>
      <c r="F41" s="117"/>
      <c r="G41" s="117"/>
      <c r="H41" s="80" t="str">
        <f t="shared" si="2"/>
        <v xml:space="preserve">0 </v>
      </c>
      <c r="I41" s="80" t="str">
        <f t="shared" si="3"/>
        <v/>
      </c>
      <c r="J41" s="71" t="str">
        <f t="shared" si="22"/>
        <v xml:space="preserve"> </v>
      </c>
      <c r="K41" s="72" t="str">
        <f t="shared" si="4"/>
        <v/>
      </c>
      <c r="L41" s="72" t="str">
        <f t="shared" si="5"/>
        <v/>
      </c>
      <c r="M41" s="120"/>
      <c r="N41" s="121"/>
      <c r="O41" s="73" t="str">
        <f t="shared" si="6"/>
        <v xml:space="preserve">0 </v>
      </c>
      <c r="P41" s="216" t="str">
        <f t="shared" si="7"/>
        <v/>
      </c>
      <c r="Q41" s="84" t="str">
        <f t="shared" si="23"/>
        <v xml:space="preserve"> </v>
      </c>
      <c r="R41" s="85" t="str">
        <f t="shared" si="8"/>
        <v/>
      </c>
      <c r="S41" s="85" t="str">
        <f t="shared" si="9"/>
        <v/>
      </c>
      <c r="T41" s="127"/>
      <c r="U41" s="127"/>
      <c r="V41" s="201" t="str">
        <f t="shared" si="24"/>
        <v xml:space="preserve">0 </v>
      </c>
      <c r="W41" s="86" t="str">
        <f t="shared" si="10"/>
        <v/>
      </c>
      <c r="X41" s="91" t="str">
        <f t="shared" si="37"/>
        <v xml:space="preserve"> </v>
      </c>
      <c r="Y41" s="92" t="str">
        <f t="shared" si="38"/>
        <v/>
      </c>
      <c r="Z41" s="92" t="str">
        <f t="shared" si="13"/>
        <v/>
      </c>
      <c r="AA41" s="95"/>
      <c r="AB41" s="96"/>
      <c r="AC41" s="93" t="str">
        <f t="shared" si="25"/>
        <v>0</v>
      </c>
      <c r="AD41" s="218" t="str">
        <f t="shared" si="14"/>
        <v/>
      </c>
      <c r="AE41" s="205" t="str">
        <f t="shared" si="39"/>
        <v xml:space="preserve"> </v>
      </c>
      <c r="AF41" s="206" t="str">
        <f t="shared" si="40"/>
        <v/>
      </c>
      <c r="AG41" s="206" t="str">
        <f t="shared" si="26"/>
        <v/>
      </c>
      <c r="AH41" s="130"/>
      <c r="AI41" s="131"/>
      <c r="AJ41" s="220" t="str">
        <f t="shared" si="17"/>
        <v>0</v>
      </c>
      <c r="AK41" s="221" t="str">
        <f t="shared" si="27"/>
        <v/>
      </c>
      <c r="AL41" s="209" t="str">
        <f t="shared" si="41"/>
        <v xml:space="preserve"> </v>
      </c>
      <c r="AM41" s="210" t="str">
        <f t="shared" si="29"/>
        <v/>
      </c>
      <c r="AN41" s="210" t="str">
        <f t="shared" si="30"/>
        <v/>
      </c>
      <c r="AO41" s="134"/>
      <c r="AP41" s="134"/>
      <c r="AQ41" s="222" t="str">
        <f t="shared" si="18"/>
        <v>0</v>
      </c>
      <c r="AR41" s="213" t="str">
        <f t="shared" si="31"/>
        <v/>
      </c>
      <c r="AS41" s="214">
        <f t="shared" si="19"/>
        <v>0</v>
      </c>
      <c r="AT41" s="215">
        <f t="shared" si="20"/>
        <v>0</v>
      </c>
      <c r="AV41" s="261">
        <v>2</v>
      </c>
      <c r="AW41" s="236">
        <f>COUNTIF(C4:C43,AV22)</f>
        <v>1</v>
      </c>
      <c r="AX41" s="262">
        <f>IF(AW41=1,AW22,IF(AW41=2,((AW22+AW23)/AW41),IF(AW41=3,((AW22+AW23+AW24)/AW41),IF(AW41=4,((AW22+AW23+AW24+AW25)/AW41),IF(AW41=5,((AW22+AW23+AW24+AW25+AW26)/AW41),IF(AW41=6,((AW22+AW23+AW24+AW25+AW26+AW27)/AW41),IF(AW41=7,((AW22+AW23+AW24+AW25+AW26+AW27+AW28)/AW41),"")))))))</f>
        <v>7</v>
      </c>
      <c r="AZ41" s="263">
        <v>2</v>
      </c>
      <c r="BA41" s="264">
        <f>COUNTIF(J4:J43,AZ22)</f>
        <v>1</v>
      </c>
      <c r="BB41" s="265">
        <f>IF(BA41=1,BA22,IF(BA41=2,((BA22+BA23)/BA41),IF(BA41=3,((BA22+BA23+BA24)/BA41),IF(BA41=4,((BA22+BA23+BA24+BA25)/BA41),IF(BA41=5,((BA22+BA23+BA24+BA25+BA26)/BA41),IF(BA41=6,((BA22+BA23+BA24+BA25+BA26+BA27)/BA41),IF(BA41=7,((BA22+BA23+BA24+BA25+BA26+BA27+BA28)/BA41),IF(BA41=8,((BA22+BA23+BA24+BA25+BA26+BA27+BA28+BA29)/BA41),""))))))))</f>
        <v>7</v>
      </c>
      <c r="BD41" s="275">
        <v>2</v>
      </c>
      <c r="BE41" s="240">
        <f>COUNTIF(Q4:Q43,BD22)</f>
        <v>1</v>
      </c>
      <c r="BF41" s="276">
        <f>IF(BE41=1,BE22,IF(BE41=2,((BE22+BE23)/BE41),IF(BE41=3,((BE22+BE23+BE24)/BE41),IF(BE41=4,((BE22+BE23+BE24+BE25)/BE41),IF(BE41=5,((BE22+BE23+BE24+BE25+BE26)/BE41),IF(BE41=6,((BE22+BE23+BE24+BE25+BE26+BE27)/BE41),IF(BE41=7,((BE22+BE23+BE24+BE25+BE26+BE27+BE28)/BE41),IF(BE41=8,((BE22+BE23+BE24+BE25+BE26+BE27+BE28+BE29)/BE41),""))))))))</f>
        <v>3</v>
      </c>
      <c r="BH41" s="269">
        <v>2</v>
      </c>
      <c r="BI41" s="242">
        <f>COUNTIF(X4:X43,BH22)</f>
        <v>1</v>
      </c>
      <c r="BJ41" s="270">
        <f t="shared" ref="BJ41:BJ49" si="48">IF(BI41=1,BI22,IF(BI41=2,((BI22+BI23)/BI41),IF(BI41=3,((BI22+BI23+BI24)/BI41),IF(BI41=4,((BI22+BI23+BI24+BI25)/BI41),IF(BI41=5,((BI22+BI23+BI24+BI25+BI26)/BI41),IF(BI41=6,((BI22+BI23+BI24+BI25+BI26+BI27)/BI41),IF(BI41=7,((BI22+BI23+BI24+BI25+BI26+BI27+BI28)/BI41),IF(BI41=8,((BI22+BI23+BI24+BI25+BI26+BI27+BI28+BI29)/BI41),""))))))))</f>
        <v>5</v>
      </c>
      <c r="BL41" s="271">
        <v>2</v>
      </c>
      <c r="BM41" s="233">
        <f t="shared" ref="BM41:BM49" si="49">COUNTIF($AE$4:$AE$43,BL22)</f>
        <v>1</v>
      </c>
      <c r="BN41" s="272">
        <f t="shared" ref="BN41:BN49" si="50">IF(BM41=1,BM22,IF(BM41=2,((BM22+BM23)/BM41),IF(BM41=3,((BM22+BM23+BM24)/BM41),IF(BM41=4,((BM22+BM23+BM24+BM25)/BM41),IF(BM41=5,((BM22+BM23+BM24+BM25+BM26)/BM41),IF(BM41=6,((BM22+BM23+BM24+BM25+BM26+BM27)/BM41),IF(BM41=7,((BM22+BM23+BM24+BM25+BM26+BM27+BM28)/BM41),IF(BM41=8,((BM22+BM23+BM24+BM25+BM26+BM27+BM28+BM29)/BM41),""))))))))</f>
        <v>7</v>
      </c>
      <c r="BP41" s="273">
        <v>2</v>
      </c>
      <c r="BQ41" s="234">
        <f t="shared" ref="BQ41:BQ49" si="51">COUNTIF($AL$4:$AL$43,BP22)</f>
        <v>0</v>
      </c>
      <c r="BR41" s="274" t="str">
        <f t="shared" ref="BR41:BR49" si="52">IF(BQ41=1,BQ22,IF(BQ41=2,((BQ22+BQ23)/BQ41),IF(BQ41=3,((BQ22+BQ23+BQ24)/BQ41),IF(BQ41=4,((BQ22+BQ23+BQ24+BQ25)/BQ41),IF(BQ41=5,((BQ22+BQ23+BQ24+BQ25+BQ26)/BQ41),IF(BQ41=6,((BQ22+BQ23+BQ24+BQ25+BQ26+BQ27)/BQ41),IF(BQ41=7,((BQ22+BQ23+BQ24+BQ25+BQ26+BQ27+BQ28)/BQ41),IF(BQ41=8,((BQ22+BQ23+BQ24+BQ25+BQ26+BQ27+BQ28+BQ29)/BQ41),""))))))))</f>
        <v/>
      </c>
      <c r="BT41" s="32"/>
      <c r="BU41" s="32"/>
      <c r="BV41" s="32"/>
      <c r="BW41" s="32"/>
      <c r="BX41" s="32"/>
    </row>
    <row r="42" spans="1:76" ht="22.5" x14ac:dyDescent="0.45">
      <c r="A42" s="116"/>
      <c r="B42" s="159"/>
      <c r="C42" s="78" t="str">
        <f t="shared" si="21"/>
        <v xml:space="preserve"> </v>
      </c>
      <c r="D42" s="79" t="str">
        <f t="shared" si="0"/>
        <v/>
      </c>
      <c r="E42" s="199" t="str">
        <f t="shared" si="1"/>
        <v/>
      </c>
      <c r="F42" s="117"/>
      <c r="G42" s="117"/>
      <c r="H42" s="80" t="str">
        <f t="shared" si="2"/>
        <v xml:space="preserve">0 </v>
      </c>
      <c r="I42" s="80" t="str">
        <f t="shared" si="3"/>
        <v/>
      </c>
      <c r="J42" s="71" t="str">
        <f t="shared" si="22"/>
        <v xml:space="preserve"> </v>
      </c>
      <c r="K42" s="72" t="str">
        <f t="shared" si="4"/>
        <v/>
      </c>
      <c r="L42" s="72" t="str">
        <f t="shared" si="5"/>
        <v/>
      </c>
      <c r="M42" s="120"/>
      <c r="N42" s="121"/>
      <c r="O42" s="73" t="str">
        <f t="shared" si="6"/>
        <v xml:space="preserve">0 </v>
      </c>
      <c r="P42" s="216" t="str">
        <f t="shared" si="7"/>
        <v/>
      </c>
      <c r="Q42" s="84" t="str">
        <f t="shared" si="23"/>
        <v xml:space="preserve"> </v>
      </c>
      <c r="R42" s="85" t="str">
        <f t="shared" si="8"/>
        <v/>
      </c>
      <c r="S42" s="85" t="str">
        <f t="shared" si="9"/>
        <v/>
      </c>
      <c r="T42" s="127"/>
      <c r="U42" s="127"/>
      <c r="V42" s="201" t="str">
        <f t="shared" si="24"/>
        <v xml:space="preserve">0 </v>
      </c>
      <c r="W42" s="86" t="str">
        <f t="shared" si="10"/>
        <v/>
      </c>
      <c r="X42" s="91" t="str">
        <f t="shared" si="37"/>
        <v xml:space="preserve"> </v>
      </c>
      <c r="Y42" s="92" t="str">
        <f t="shared" si="38"/>
        <v/>
      </c>
      <c r="Z42" s="92" t="str">
        <f t="shared" si="13"/>
        <v/>
      </c>
      <c r="AA42" s="95"/>
      <c r="AB42" s="96"/>
      <c r="AC42" s="93" t="str">
        <f t="shared" si="25"/>
        <v>0</v>
      </c>
      <c r="AD42" s="218" t="str">
        <f t="shared" si="14"/>
        <v/>
      </c>
      <c r="AE42" s="205" t="str">
        <f t="shared" si="39"/>
        <v xml:space="preserve"> </v>
      </c>
      <c r="AF42" s="206" t="str">
        <f t="shared" si="40"/>
        <v/>
      </c>
      <c r="AG42" s="206" t="str">
        <f t="shared" si="26"/>
        <v/>
      </c>
      <c r="AH42" s="130"/>
      <c r="AI42" s="131"/>
      <c r="AJ42" s="220" t="str">
        <f t="shared" si="17"/>
        <v>0</v>
      </c>
      <c r="AK42" s="221" t="str">
        <f t="shared" si="27"/>
        <v/>
      </c>
      <c r="AL42" s="209" t="str">
        <f t="shared" si="41"/>
        <v xml:space="preserve"> </v>
      </c>
      <c r="AM42" s="210" t="str">
        <f t="shared" si="29"/>
        <v/>
      </c>
      <c r="AN42" s="210" t="str">
        <f t="shared" si="30"/>
        <v/>
      </c>
      <c r="AO42" s="134"/>
      <c r="AP42" s="134"/>
      <c r="AQ42" s="222" t="str">
        <f t="shared" si="18"/>
        <v>0</v>
      </c>
      <c r="AR42" s="213" t="str">
        <f t="shared" si="31"/>
        <v/>
      </c>
      <c r="AS42" s="214">
        <f t="shared" si="19"/>
        <v>0</v>
      </c>
      <c r="AT42" s="215">
        <f t="shared" si="20"/>
        <v>0</v>
      </c>
      <c r="AV42" s="261">
        <v>3</v>
      </c>
      <c r="AW42" s="236">
        <f>COUNTIF(C4:C43,AV23)</f>
        <v>1</v>
      </c>
      <c r="AX42" s="262">
        <f>IF(AW42=1,AW23,IF(AW42=2,((AW23+AW24)/AW42),IF(AW42=3,((AW23+AW24+AW25)/AW42),IF(AW42=4,((AW23+AW24+AW25+AW26)/AW42),IF(AW42=5,((AW23+AW24+AW25+AW26+AW27)/AW42),IF(AW42=6,((AW23+AW24+AW25+AW26+AW27+AW28)/AW42),""))))))</f>
        <v>5</v>
      </c>
      <c r="AZ42" s="263">
        <v>3</v>
      </c>
      <c r="BA42" s="264">
        <f>COUNTIF(J4:J43,AZ23)</f>
        <v>1</v>
      </c>
      <c r="BB42" s="265">
        <f>IF(BA42=1,BA23,IF(BA42=2,((BA23+BA24)/BA42),IF(BA42=3,((BA23+BA24+BA25)/BA42),IF(BA42=4,((BA23+BA24+BA25+BA26)/BA42),IF(BA42=5,((BA23+BA24+BA25+BA26+BA27)/BA42),IF(BA42=6,((BA23+BA24+BA25+BA26+BA27+BA28)/BA42),IF(BA42=7,((BA23+BA24+BA25+BA26+BA27+BA28+BA29)/BA42),IF(BA42=8,((BA23+BA24+BA25+BA26+BA27+BA28+BA29+BA30)/BA42),""))))))))</f>
        <v>5</v>
      </c>
      <c r="BD42" s="275">
        <v>3</v>
      </c>
      <c r="BE42" s="240">
        <f>COUNTIF(Q4:Q43,BD23)</f>
        <v>1</v>
      </c>
      <c r="BF42" s="276">
        <f>IF(BE42=1,BE23,IF(BE42=2,((BE23+BE24)/BE42),IF(BE42=3,((BE23+BE24+BE25)/BE42),IF(BE42=4,((BE23+BE24+BE25+BE26)/BE42),IF(BE42=5,((BE23+BE24+BE25+BE26+BE27)/BE42),IF(BE42=6,((BE23+BE24+BE25+BE26+BE27+BE28)/BE42),IF(BE42=7,((BE23+BE24+BE25+BE26+BE27+BE28+BE29)/BE42),IF(BE42=8,((BE23+BE24+BE25+BE26+BE27+BE28+BE29+BE30)/BE42),""))))))))</f>
        <v>0</v>
      </c>
      <c r="BH42" s="269">
        <v>3</v>
      </c>
      <c r="BI42" s="242">
        <f>COUNTIF(X4:X43,BH23)</f>
        <v>1</v>
      </c>
      <c r="BJ42" s="270">
        <f t="shared" si="48"/>
        <v>0</v>
      </c>
      <c r="BL42" s="271">
        <v>3</v>
      </c>
      <c r="BM42" s="233">
        <f t="shared" si="49"/>
        <v>1</v>
      </c>
      <c r="BN42" s="272">
        <f t="shared" si="50"/>
        <v>5</v>
      </c>
      <c r="BP42" s="273">
        <v>3</v>
      </c>
      <c r="BQ42" s="234">
        <f t="shared" si="51"/>
        <v>0</v>
      </c>
      <c r="BR42" s="274" t="str">
        <f t="shared" si="52"/>
        <v/>
      </c>
      <c r="BT42" s="32"/>
      <c r="BU42" s="32"/>
      <c r="BV42" s="32"/>
      <c r="BW42" s="32"/>
      <c r="BX42" s="32"/>
    </row>
    <row r="43" spans="1:76" ht="23.25" thickBot="1" x14ac:dyDescent="0.5">
      <c r="A43" s="160"/>
      <c r="B43" s="161"/>
      <c r="C43" s="81" t="str">
        <f t="shared" si="21"/>
        <v xml:space="preserve"> </v>
      </c>
      <c r="D43" s="82" t="str">
        <f t="shared" si="0"/>
        <v/>
      </c>
      <c r="E43" s="277" t="str">
        <f t="shared" si="1"/>
        <v/>
      </c>
      <c r="F43" s="118"/>
      <c r="G43" s="118"/>
      <c r="H43" s="83" t="str">
        <f t="shared" si="2"/>
        <v xml:space="preserve">0 </v>
      </c>
      <c r="I43" s="80" t="str">
        <f t="shared" si="3"/>
        <v/>
      </c>
      <c r="J43" s="75" t="str">
        <f t="shared" si="22"/>
        <v xml:space="preserve"> </v>
      </c>
      <c r="K43" s="76" t="str">
        <f t="shared" si="4"/>
        <v/>
      </c>
      <c r="L43" s="76" t="str">
        <f t="shared" si="5"/>
        <v/>
      </c>
      <c r="M43" s="124"/>
      <c r="N43" s="125"/>
      <c r="O43" s="77" t="str">
        <f t="shared" si="6"/>
        <v xml:space="preserve">0 </v>
      </c>
      <c r="P43" s="278" t="str">
        <f t="shared" si="7"/>
        <v/>
      </c>
      <c r="Q43" s="87" t="str">
        <f t="shared" si="23"/>
        <v xml:space="preserve"> </v>
      </c>
      <c r="R43" s="88" t="str">
        <f t="shared" si="8"/>
        <v/>
      </c>
      <c r="S43" s="88" t="str">
        <f t="shared" si="9"/>
        <v/>
      </c>
      <c r="T43" s="129"/>
      <c r="U43" s="129"/>
      <c r="V43" s="279" t="str">
        <f t="shared" si="24"/>
        <v xml:space="preserve">0 </v>
      </c>
      <c r="W43" s="89" t="str">
        <f t="shared" si="10"/>
        <v/>
      </c>
      <c r="X43" s="98" t="str">
        <f t="shared" si="37"/>
        <v xml:space="preserve"> </v>
      </c>
      <c r="Y43" s="99" t="str">
        <f t="shared" si="38"/>
        <v/>
      </c>
      <c r="Z43" s="99" t="str">
        <f t="shared" si="13"/>
        <v/>
      </c>
      <c r="AA43" s="100"/>
      <c r="AB43" s="101"/>
      <c r="AC43" s="102" t="str">
        <f t="shared" si="25"/>
        <v>0</v>
      </c>
      <c r="AD43" s="280" t="str">
        <f t="shared" si="14"/>
        <v/>
      </c>
      <c r="AE43" s="281" t="str">
        <f t="shared" si="39"/>
        <v xml:space="preserve"> </v>
      </c>
      <c r="AF43" s="282" t="str">
        <f t="shared" si="40"/>
        <v/>
      </c>
      <c r="AG43" s="282" t="str">
        <f t="shared" si="26"/>
        <v/>
      </c>
      <c r="AH43" s="132"/>
      <c r="AI43" s="133"/>
      <c r="AJ43" s="283" t="str">
        <f t="shared" si="17"/>
        <v>0</v>
      </c>
      <c r="AK43" s="284" t="str">
        <f t="shared" si="27"/>
        <v/>
      </c>
      <c r="AL43" s="285" t="str">
        <f t="shared" si="41"/>
        <v xml:space="preserve"> </v>
      </c>
      <c r="AM43" s="286" t="str">
        <f t="shared" si="29"/>
        <v/>
      </c>
      <c r="AN43" s="286" t="str">
        <f t="shared" si="30"/>
        <v/>
      </c>
      <c r="AO43" s="135"/>
      <c r="AP43" s="135"/>
      <c r="AQ43" s="287" t="str">
        <f t="shared" si="18"/>
        <v>0</v>
      </c>
      <c r="AR43" s="288" t="str">
        <f t="shared" si="31"/>
        <v/>
      </c>
      <c r="AS43" s="289">
        <f t="shared" si="19"/>
        <v>0</v>
      </c>
      <c r="AT43" s="215">
        <f t="shared" si="20"/>
        <v>0</v>
      </c>
      <c r="AV43" s="261">
        <v>4</v>
      </c>
      <c r="AW43" s="236">
        <f>COUNTIF(C4:C43,AV24)</f>
        <v>1</v>
      </c>
      <c r="AX43" s="262">
        <f>IF(AW43=1,AW24,IF(AW43=2,((AW24+AW25)/AW43),IF(AW43=3,((AW24+AW25+AW26)/AW43),IF(AW43=4,((AW24+AW25+AW26+AW27)/AW43),IF(AW43=5,((AW24+AW25+AW26+AW27+AW28)/AW43),"")))))</f>
        <v>0</v>
      </c>
      <c r="AY43" s="14"/>
      <c r="AZ43" s="263">
        <v>4</v>
      </c>
      <c r="BA43" s="264">
        <f>COUNTIF(J4:J43,AZ24)</f>
        <v>1</v>
      </c>
      <c r="BB43" s="265">
        <f>IF(BA43=1,BA24,IF(BA43=2,((BA24+BA25)/BA43),IF(BA43=3,((BA24+BA25+BA26)/BA43),IF(BA43=4,((BA24+BA25+BA26+BA27)/BA43),IF(BA43=5,((BA24+BA25+BA26+BA27+BA28)/BA43),IF(BA43=6,((BA24+BA25+BA26+BA27+BA28+BA29)/BA43),IF(BA43=7,((BA24+BA25+BA26+BA27+BA28+BA29+BA30)/BA43),IF(BA43=8,((BA24+BA25+BA26+BA27+BA28+BA29+BA30+BA31)/BA43),""))))))))</f>
        <v>0</v>
      </c>
      <c r="BD43" s="275">
        <v>4</v>
      </c>
      <c r="BE43" s="240">
        <f>COUNTIF(Q4:Q43,BD24)</f>
        <v>0</v>
      </c>
      <c r="BF43" s="276" t="str">
        <f t="shared" ref="BF43:BF49" si="53">IF(BE43=1,BE24,IF(BE43=2,((BE24+BE25)/BE43),IF(BE43=3,((BE24+BE25+BE26)/BE43),IF(BE43=4,((BE24+BE25+BE26+BE27)/BE43),IF(BE43=5,((BE24+BE25+BE26+BE27+BE28)/BE43),IF(BE43=6,((BE24+BE25+BE26+BE27+BE28+BE29)/BE43),IF(BE43=7,((BE24+BE25+BE26+BE27+BE28+BE29+BE30)/BE43),IF(BE43=8,((BE24+BE25+BE26+BE27+BE28+BE29+BE30+BE31)/BE43),""))))))))</f>
        <v/>
      </c>
      <c r="BH43" s="269">
        <v>4</v>
      </c>
      <c r="BI43" s="242">
        <f>COUNTIF(X4:X43,BH24)</f>
        <v>1</v>
      </c>
      <c r="BJ43" s="270">
        <f t="shared" si="48"/>
        <v>0</v>
      </c>
      <c r="BL43" s="271">
        <v>4</v>
      </c>
      <c r="BM43" s="233">
        <f t="shared" si="49"/>
        <v>1</v>
      </c>
      <c r="BN43" s="272">
        <f t="shared" si="50"/>
        <v>0</v>
      </c>
      <c r="BP43" s="273">
        <v>4</v>
      </c>
      <c r="BQ43" s="234">
        <f t="shared" si="51"/>
        <v>0</v>
      </c>
      <c r="BR43" s="274" t="str">
        <f t="shared" si="52"/>
        <v/>
      </c>
      <c r="BT43" s="32"/>
      <c r="BU43" s="32"/>
      <c r="BV43" s="32"/>
      <c r="BW43" s="32"/>
      <c r="BX43" s="32"/>
    </row>
    <row r="44" spans="1:76" ht="22.5" x14ac:dyDescent="0.45">
      <c r="C44" s="15"/>
      <c r="D44" s="15"/>
      <c r="E44" s="15"/>
      <c r="F44" s="15"/>
      <c r="G44" s="16"/>
      <c r="H44" s="17"/>
      <c r="I44" s="17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12"/>
      <c r="AJ44" s="18"/>
      <c r="AK44" s="18"/>
      <c r="AL44" s="18"/>
      <c r="AM44" s="18"/>
      <c r="AN44" s="136"/>
      <c r="AO44" s="18"/>
      <c r="AP44" s="18"/>
      <c r="AQ44" s="18"/>
      <c r="AR44" s="18"/>
      <c r="AS44" s="18"/>
      <c r="AV44" s="261">
        <v>5</v>
      </c>
      <c r="AW44" s="236">
        <f>COUNTIF(C4:C43,AV25)</f>
        <v>1</v>
      </c>
      <c r="AX44" s="262">
        <f>IF(AW44=1,AW25,IF(AW44=2,((AW25+AW26)/AW44),IF(AW44=3,((AW25+AW26+AW27)/AW44),IF(AW44=4,((AW25+AW26+AW27+AW28)/AW44),IF(AW44=5,((AW25+AW26+AW27+AW28+AW29)/AW44),"")))))</f>
        <v>0</v>
      </c>
      <c r="AY44" s="14"/>
      <c r="AZ44" s="263">
        <v>5</v>
      </c>
      <c r="BA44" s="264">
        <f>COUNTIF(J4:J43,AZ25)</f>
        <v>1</v>
      </c>
      <c r="BB44" s="265">
        <f>IF(BA44=1,BA25,IF(BA44=2,((BA25+BA26)/BA44),IF(BA44=3,((BA25+BA26+BA27)/BA44),IF(BA44=4,((BA25+BA26+BA27+BA28)/BA44),IF(BA44=5,((BA25+BA26+BA27+BA28+BA29)/BA44),IF(BA44=6,((BA25+BA26+BA27+BA28+BA29+BA30)/BA44),IF(BA44=7,((BA25+BA26+BA27+BA28+BA29+BA30+BA31)/BA44),IF(BA44=8,((BA25+BA26+BA27+BA28+BA29+BA30+BA31+BA38)/BA44),""))))))))</f>
        <v>0</v>
      </c>
      <c r="BD44" s="275">
        <v>5</v>
      </c>
      <c r="BE44" s="240">
        <f>COUNTIF(Q4:Q43,BD25)</f>
        <v>0</v>
      </c>
      <c r="BF44" s="276" t="str">
        <f t="shared" si="53"/>
        <v/>
      </c>
      <c r="BH44" s="269">
        <v>5</v>
      </c>
      <c r="BI44" s="242">
        <f>COUNTIF(X4:X43,BH25)</f>
        <v>0</v>
      </c>
      <c r="BJ44" s="270" t="str">
        <f t="shared" si="48"/>
        <v/>
      </c>
      <c r="BL44" s="271">
        <v>5</v>
      </c>
      <c r="BM44" s="233">
        <f t="shared" si="49"/>
        <v>1</v>
      </c>
      <c r="BN44" s="272">
        <f t="shared" si="50"/>
        <v>0</v>
      </c>
      <c r="BP44" s="273">
        <v>5</v>
      </c>
      <c r="BQ44" s="234">
        <f t="shared" si="51"/>
        <v>0</v>
      </c>
      <c r="BR44" s="274" t="str">
        <f t="shared" si="52"/>
        <v/>
      </c>
      <c r="BT44" s="32"/>
      <c r="BU44" s="32"/>
      <c r="BV44" s="32"/>
      <c r="BW44" s="32"/>
      <c r="BX44" s="32"/>
    </row>
    <row r="45" spans="1:76" ht="22.5" x14ac:dyDescent="0.45">
      <c r="C45" s="15"/>
      <c r="D45" s="15">
        <f>MAX(Tableau227113[1-TT])</f>
        <v>143.50720000000001</v>
      </c>
      <c r="E45" s="15"/>
      <c r="F45" s="15"/>
      <c r="G45" s="16"/>
      <c r="H45" s="17"/>
      <c r="I45" s="17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12"/>
      <c r="AJ45" s="18"/>
      <c r="AK45" s="18"/>
      <c r="AL45" s="18"/>
      <c r="AM45" s="18"/>
      <c r="AN45" s="136">
        <f>COUNTIF(AM4:AM43,MAX(AM4:AM43))</f>
        <v>0</v>
      </c>
      <c r="AO45" s="18"/>
      <c r="AP45" s="18"/>
      <c r="AQ45" s="18"/>
      <c r="AR45" s="18"/>
      <c r="AS45" s="18"/>
      <c r="AV45" s="261">
        <v>6</v>
      </c>
      <c r="AW45" s="236">
        <f>COUNTIF(C4:C43,AV26)</f>
        <v>0</v>
      </c>
      <c r="AX45" s="262" t="str">
        <f t="shared" ref="AX45:AX49" si="54">IF(AW45=1,AW26,IF(AW45=2,((AW26+AW27)/AW45),IF(AW45=3,((AW26+AW27+AW28)/AW45),IF(AW45=4,((AW26+AW27+AW28+AW29)/AW45),IF(AW45=5,((AW26+AW27+AW28+AW29+AW30)/AW45),"")))))</f>
        <v/>
      </c>
      <c r="AY45" s="14"/>
      <c r="AZ45" s="263">
        <v>6</v>
      </c>
      <c r="BA45" s="264">
        <f>COUNTIF(J4:J43,AZ26)</f>
        <v>0</v>
      </c>
      <c r="BB45" s="265" t="str">
        <f>IF(BA45=1,BA26,IF(BA45=2,((BA26+BA27)/BA45),IF(BA45=3,((BA26+BA27+BA28)/BA45),IF(BA45=4,((BA26+BA27+BA28+BA29)/BA45),IF(BA45=5,((BA26+BA27+BA28+BA29+BA30)/BA45),IF(BA45=6,((BA26+BA27+BA28+BA29+BA30+BA31)/BA45),IF(BA45=7,((BA26+BA27+BA28+BA29+BA30+BA31+BA38)/BA45),IF(BA45=8,((BA26+BA27+BA28+BA29+BA30+BA31+BA38+BA39)/BA45),""))))))))</f>
        <v/>
      </c>
      <c r="BD45" s="275">
        <v>6</v>
      </c>
      <c r="BE45" s="240">
        <f>COUNTIF(Q4:Q43,BD26)</f>
        <v>0</v>
      </c>
      <c r="BF45" s="276" t="str">
        <f t="shared" si="53"/>
        <v/>
      </c>
      <c r="BH45" s="269">
        <v>6</v>
      </c>
      <c r="BI45" s="242">
        <f>COUNTIF(X4:X43,BH26)</f>
        <v>0</v>
      </c>
      <c r="BJ45" s="270" t="str">
        <f t="shared" si="48"/>
        <v/>
      </c>
      <c r="BL45" s="271">
        <v>6</v>
      </c>
      <c r="BM45" s="233">
        <f t="shared" si="49"/>
        <v>0</v>
      </c>
      <c r="BN45" s="272" t="str">
        <f t="shared" si="50"/>
        <v/>
      </c>
      <c r="BP45" s="273">
        <v>6</v>
      </c>
      <c r="BQ45" s="234">
        <f t="shared" si="51"/>
        <v>0</v>
      </c>
      <c r="BR45" s="274" t="str">
        <f t="shared" si="52"/>
        <v/>
      </c>
      <c r="BT45" s="32"/>
      <c r="BU45" s="32"/>
      <c r="BV45" s="32"/>
      <c r="BW45" s="32"/>
      <c r="BX45" s="32"/>
    </row>
    <row r="46" spans="1:76" ht="22.5" x14ac:dyDescent="0.45">
      <c r="A46" s="290"/>
      <c r="B46" s="291"/>
      <c r="C46" s="15"/>
      <c r="D46" s="15"/>
      <c r="E46" s="15"/>
      <c r="F46" s="15"/>
      <c r="G46" s="16"/>
      <c r="H46" s="17"/>
      <c r="I46" s="17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12"/>
      <c r="AJ46" s="18"/>
      <c r="AK46" s="18"/>
      <c r="AL46" s="18"/>
      <c r="AM46" s="18"/>
      <c r="AN46" s="136">
        <f>IF(AM45&gt;1,1,1.0001)</f>
        <v>1.0001</v>
      </c>
      <c r="AO46" s="18"/>
      <c r="AP46" s="18"/>
      <c r="AQ46" s="18"/>
      <c r="AR46" s="18"/>
      <c r="AS46" s="18"/>
      <c r="AV46" s="261">
        <v>7</v>
      </c>
      <c r="AW46" s="236">
        <f>COUNTIF(C4:C43,AV27)</f>
        <v>0</v>
      </c>
      <c r="AX46" s="262" t="str">
        <f t="shared" si="54"/>
        <v/>
      </c>
      <c r="AY46" s="14"/>
      <c r="AZ46" s="263">
        <v>7</v>
      </c>
      <c r="BA46" s="264">
        <f>COUNTIF(J4:J43,AZ27)</f>
        <v>0</v>
      </c>
      <c r="BB46" s="265" t="str">
        <f>IF(BA46=1,BA27,IF(BA46=2,((BA27+BA28)/BA46),IF(BA46=3,((BA27+BA28+BA29)/BA46),IF(BA46=4,((BA27+BA28+BA29+BA30)/BA46),IF(BA46=5,((BA27+BA28+BA29+BA30+BA31)/BA46),IF(BA46=6,((BA27+BA28+BA29+BA30+BA31+BA38)/BA46),IF(BA46=7,((BA27+BA28+BA29+BA30+BA31+BA38+BA39)/BA46),IF(BA46=8,((BA27+BA28+BA29+BA30+BA31+BA38+BA39+BA40)/BA46),""))))))))</f>
        <v/>
      </c>
      <c r="BD46" s="275">
        <v>7</v>
      </c>
      <c r="BE46" s="240">
        <f>COUNTIF(Q4:Q43,BD27)</f>
        <v>0</v>
      </c>
      <c r="BF46" s="276" t="str">
        <f t="shared" si="53"/>
        <v/>
      </c>
      <c r="BH46" s="269">
        <v>7</v>
      </c>
      <c r="BI46" s="242">
        <f>COUNTIF(X4:X43,BH27)</f>
        <v>0</v>
      </c>
      <c r="BJ46" s="270" t="str">
        <f t="shared" si="48"/>
        <v/>
      </c>
      <c r="BL46" s="271">
        <v>7</v>
      </c>
      <c r="BM46" s="233">
        <f t="shared" si="49"/>
        <v>0</v>
      </c>
      <c r="BN46" s="272" t="str">
        <f t="shared" si="50"/>
        <v/>
      </c>
      <c r="BP46" s="273">
        <v>7</v>
      </c>
      <c r="BQ46" s="234">
        <f t="shared" si="51"/>
        <v>0</v>
      </c>
      <c r="BR46" s="274" t="str">
        <f t="shared" si="52"/>
        <v/>
      </c>
      <c r="BT46" s="32"/>
      <c r="BU46" s="32"/>
      <c r="BV46" s="32"/>
      <c r="BW46" s="32"/>
      <c r="BX46" s="32"/>
    </row>
    <row r="47" spans="1:76" ht="22.5" x14ac:dyDescent="0.45">
      <c r="A47" s="290"/>
      <c r="B47" s="291"/>
      <c r="C47" s="15"/>
      <c r="D47" s="15"/>
      <c r="E47" s="15"/>
      <c r="F47" s="15"/>
      <c r="G47" s="16"/>
      <c r="H47" s="17"/>
      <c r="I47" s="17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12"/>
      <c r="AJ47" s="18"/>
      <c r="AK47" s="18"/>
      <c r="AL47" s="18"/>
      <c r="AM47" s="18"/>
      <c r="AN47" s="136"/>
      <c r="AO47" s="18"/>
      <c r="AP47" s="18"/>
      <c r="AQ47" s="18"/>
      <c r="AR47" s="18"/>
      <c r="AS47" s="18"/>
      <c r="AV47" s="261">
        <v>8</v>
      </c>
      <c r="AW47" s="236">
        <f>COUNTIF(C4:C43,AV28)</f>
        <v>0</v>
      </c>
      <c r="AX47" s="262" t="str">
        <f t="shared" si="54"/>
        <v/>
      </c>
      <c r="AY47" s="14"/>
      <c r="AZ47" s="263">
        <v>8</v>
      </c>
      <c r="BA47" s="264">
        <f>COUNTIF(J4:J43,AZ28)</f>
        <v>0</v>
      </c>
      <c r="BB47" s="265" t="str">
        <f>IF(BA47=1,BA28,IF(BA47=2,((BA28+BA29)/BA47),IF(BA47=3,((BA28+BA29+BA30)/BA47),IF(BA47=4,((BA28+BA29+BA30+BA31)/BA47),IF(BA47=5,((BA28+BA29+BA30+BA31+BA38)/BA47),IF(BA47=6,((BA28+BA29+BA30+BA31+BA38+BA39)/BA47),IF(BA47=7,((BA28+BA29+BA30+BA31+BA38+BA39+BA40)/BA47),IF(BA47=8,((BA28+BA29+BA30+BA31+BA38+BA39+BA40+BA41)/BA47),""))))))))</f>
        <v/>
      </c>
      <c r="BD47" s="275">
        <v>8</v>
      </c>
      <c r="BE47" s="240">
        <f>COUNTIF(Q4:Q43,BD28)</f>
        <v>0</v>
      </c>
      <c r="BF47" s="276" t="str">
        <f t="shared" si="53"/>
        <v/>
      </c>
      <c r="BH47" s="269">
        <v>8</v>
      </c>
      <c r="BI47" s="242">
        <f>COUNTIF(X4:X43,BH28)</f>
        <v>0</v>
      </c>
      <c r="BJ47" s="270" t="str">
        <f t="shared" si="48"/>
        <v/>
      </c>
      <c r="BL47" s="271">
        <v>8</v>
      </c>
      <c r="BM47" s="233">
        <f t="shared" si="49"/>
        <v>0</v>
      </c>
      <c r="BN47" s="272" t="str">
        <f t="shared" si="50"/>
        <v/>
      </c>
      <c r="BP47" s="273">
        <v>8</v>
      </c>
      <c r="BQ47" s="234">
        <f t="shared" si="51"/>
        <v>0</v>
      </c>
      <c r="BR47" s="274" t="str">
        <f t="shared" si="52"/>
        <v/>
      </c>
      <c r="BT47" s="32"/>
      <c r="BU47" s="32"/>
      <c r="BV47" s="32"/>
      <c r="BW47" s="32"/>
      <c r="BX47" s="32"/>
    </row>
    <row r="48" spans="1:76" ht="22.5" x14ac:dyDescent="0.45">
      <c r="A48" s="290"/>
      <c r="B48" s="291"/>
      <c r="C48" s="15"/>
      <c r="D48" s="15"/>
      <c r="E48" s="15"/>
      <c r="F48" s="15"/>
      <c r="G48" s="16"/>
      <c r="H48" s="17"/>
      <c r="I48" s="17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12"/>
      <c r="AJ48" s="18"/>
      <c r="AK48" s="18"/>
      <c r="AL48" s="18"/>
      <c r="AM48" s="18"/>
      <c r="AN48" s="136"/>
      <c r="AO48" s="18"/>
      <c r="AP48" s="18"/>
      <c r="AQ48" s="18"/>
      <c r="AR48" s="18"/>
      <c r="AS48" s="18"/>
      <c r="AV48" s="261">
        <v>9</v>
      </c>
      <c r="AW48" s="236">
        <f>COUNTIF(C4:C43,AV29)</f>
        <v>0</v>
      </c>
      <c r="AX48" s="262" t="str">
        <f t="shared" si="54"/>
        <v/>
      </c>
      <c r="AY48" s="14"/>
      <c r="AZ48" s="263">
        <v>9</v>
      </c>
      <c r="BA48" s="264">
        <f>COUNTIF(J4:J43,AZ29)</f>
        <v>0</v>
      </c>
      <c r="BB48" s="265" t="str">
        <f>IF(BA48=1,BA29,IF(BA48=2,((BA29+BA30)/BA48),IF(BA48=3,((BA29+BA30+BA31)/BA48),IF(BA48=4,((BA29+BA30+BA31+BA38)/BA48),IF(BA48=5,((BA29+BA30+BA31+BA38+BA39)/BA48),IF(BA48=6,((BA29+BA30+BA31+BA38+BA39+BA40)/BA48),IF(BA48=7,((BA29+BA30+BA31+BA38+BA39+BA40+BA41)/BA48),IF(BA48=8,((BA29+BA30+BA31+BA38+BA39+BA40+BA41+BA42)/BA48),""))))))))</f>
        <v/>
      </c>
      <c r="BD48" s="275">
        <v>9</v>
      </c>
      <c r="BE48" s="240">
        <f>COUNTIF(Q4:Q43,BD29)</f>
        <v>0</v>
      </c>
      <c r="BF48" s="276" t="str">
        <f t="shared" si="53"/>
        <v/>
      </c>
      <c r="BH48" s="269">
        <v>9</v>
      </c>
      <c r="BI48" s="242">
        <f>COUNTIF(X4:X43,BH29)</f>
        <v>0</v>
      </c>
      <c r="BJ48" s="270" t="str">
        <f t="shared" si="48"/>
        <v/>
      </c>
      <c r="BL48" s="271">
        <v>9</v>
      </c>
      <c r="BM48" s="233">
        <f t="shared" si="49"/>
        <v>0</v>
      </c>
      <c r="BN48" s="272" t="str">
        <f t="shared" si="50"/>
        <v/>
      </c>
      <c r="BP48" s="273">
        <v>9</v>
      </c>
      <c r="BQ48" s="234">
        <f t="shared" si="51"/>
        <v>0</v>
      </c>
      <c r="BR48" s="274" t="str">
        <f t="shared" si="52"/>
        <v/>
      </c>
      <c r="BT48" s="32"/>
      <c r="BU48" s="32"/>
      <c r="BV48" s="32"/>
      <c r="BW48" s="32"/>
      <c r="BX48" s="32"/>
    </row>
    <row r="49" spans="1:76" ht="23.25" thickBot="1" x14ac:dyDescent="0.5">
      <c r="A49" s="290"/>
      <c r="B49" s="291"/>
      <c r="C49" s="15"/>
      <c r="D49" s="15"/>
      <c r="E49" s="15"/>
      <c r="F49" s="15"/>
      <c r="G49" s="16"/>
      <c r="H49" s="17"/>
      <c r="I49" s="17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12"/>
      <c r="AJ49" s="18"/>
      <c r="AK49" s="18"/>
      <c r="AL49" s="18"/>
      <c r="AM49" s="18"/>
      <c r="AN49" s="136"/>
      <c r="AO49" s="18"/>
      <c r="AP49" s="18"/>
      <c r="AQ49" s="18"/>
      <c r="AR49" s="18"/>
      <c r="AS49" s="18"/>
      <c r="AV49" s="292">
        <v>10</v>
      </c>
      <c r="AW49" s="293">
        <f>COUNTIF(C4:C43,AV30)</f>
        <v>0</v>
      </c>
      <c r="AX49" s="294" t="str">
        <f t="shared" si="54"/>
        <v/>
      </c>
      <c r="AY49" s="14"/>
      <c r="AZ49" s="295">
        <v>10</v>
      </c>
      <c r="BA49" s="296">
        <f>COUNTIF(J4:J43,AZ30)</f>
        <v>0</v>
      </c>
      <c r="BB49" s="297" t="str">
        <f>IF(BA49=1,BA30,IF(BA49=2,((BA30+BA31)/BA49),IF(BA49=3,((BA30+BA31+BA38)/BA49),IF(BA49=4,((BA30+BA31+BA38+BA39)/BA49),IF(BA49=5,((BA30+BA31+BA38+BA39+BA40)/BA49),IF(BA49=6,((BA30+BA31+BA38+BA39+BA40+BA41)/BA49),IF(BA49=7,((BA30+BA31+BA38+BA39+BA40+BA41+BA42)/BA49),IF(BA49=8,((BA30+BA31+BA38+BA39+BA40+BA41+BA42+BA43)/BA49),""))))))))</f>
        <v/>
      </c>
      <c r="BD49" s="298">
        <v>10</v>
      </c>
      <c r="BE49" s="299">
        <f>COUNTIF(Q4:Q43,BD30)</f>
        <v>0</v>
      </c>
      <c r="BF49" s="300" t="str">
        <f t="shared" si="53"/>
        <v/>
      </c>
      <c r="BH49" s="301">
        <v>10</v>
      </c>
      <c r="BI49" s="302">
        <f>COUNTIF(X4:X43,BH30)</f>
        <v>0</v>
      </c>
      <c r="BJ49" s="303" t="str">
        <f t="shared" si="48"/>
        <v/>
      </c>
      <c r="BL49" s="304">
        <v>10</v>
      </c>
      <c r="BM49" s="305">
        <f t="shared" si="49"/>
        <v>0</v>
      </c>
      <c r="BN49" s="306" t="str">
        <f t="shared" si="50"/>
        <v/>
      </c>
      <c r="BP49" s="307">
        <v>10</v>
      </c>
      <c r="BQ49" s="308">
        <f t="shared" si="51"/>
        <v>0</v>
      </c>
      <c r="BR49" s="309" t="str">
        <f t="shared" si="52"/>
        <v/>
      </c>
      <c r="BT49" s="32"/>
      <c r="BU49" s="32"/>
      <c r="BV49" s="32"/>
      <c r="BW49" s="32"/>
      <c r="BX49" s="32"/>
    </row>
    <row r="50" spans="1:76" ht="22.5" x14ac:dyDescent="0.45">
      <c r="A50" s="290"/>
      <c r="B50" s="291"/>
      <c r="C50" s="15"/>
      <c r="D50" s="15"/>
      <c r="E50" s="15"/>
      <c r="F50" s="15"/>
      <c r="G50" s="16"/>
      <c r="H50" s="17"/>
      <c r="I50" s="17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310"/>
      <c r="AJ50" s="21"/>
      <c r="AK50" s="21"/>
      <c r="AL50" s="21"/>
      <c r="AM50" s="21"/>
      <c r="AN50" s="311"/>
      <c r="AO50" s="21"/>
      <c r="AP50" s="21"/>
      <c r="AQ50" s="21"/>
      <c r="AR50" s="21"/>
      <c r="AS50" s="21"/>
      <c r="BI50" s="312"/>
      <c r="BT50" s="32"/>
      <c r="BU50" s="32"/>
      <c r="BV50" s="32"/>
      <c r="BW50" s="32"/>
      <c r="BX50" s="32"/>
    </row>
    <row r="51" spans="1:76" ht="22.5" x14ac:dyDescent="0.45">
      <c r="A51" s="290"/>
      <c r="B51" s="291"/>
      <c r="C51" s="15"/>
      <c r="D51" s="15"/>
      <c r="E51" s="15"/>
      <c r="F51" s="15"/>
      <c r="G51" s="16"/>
      <c r="H51" s="17"/>
      <c r="I51" s="17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12"/>
      <c r="AJ51" s="18"/>
      <c r="AK51" s="18"/>
      <c r="AL51" s="18"/>
      <c r="AM51" s="18"/>
      <c r="AN51" s="136"/>
      <c r="AO51" s="18"/>
      <c r="AP51" s="18"/>
      <c r="AQ51" s="18"/>
      <c r="AR51" s="18"/>
      <c r="AS51" s="18"/>
      <c r="BT51" s="32"/>
      <c r="BU51" s="32"/>
      <c r="BV51" s="32"/>
      <c r="BW51" s="32"/>
      <c r="BX51" s="32"/>
    </row>
    <row r="52" spans="1:76" ht="22.5" x14ac:dyDescent="0.45">
      <c r="A52" s="146"/>
      <c r="B52" s="147"/>
      <c r="C52" s="141"/>
      <c r="D52" s="141"/>
      <c r="E52" s="141"/>
      <c r="F52" s="141"/>
      <c r="G52" s="142"/>
      <c r="H52" s="143"/>
      <c r="I52" s="143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44"/>
      <c r="AJ52" s="111"/>
      <c r="AK52" s="111"/>
      <c r="AL52" s="111"/>
      <c r="AM52" s="111"/>
      <c r="AN52" s="145"/>
      <c r="AO52" s="111"/>
      <c r="AP52" s="111"/>
      <c r="AQ52" s="111"/>
      <c r="AR52" s="111"/>
      <c r="AS52" s="111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</row>
    <row r="53" spans="1:76" ht="22.5" x14ac:dyDescent="0.45">
      <c r="A53" s="146"/>
      <c r="B53" s="147"/>
      <c r="C53" s="141"/>
      <c r="D53" s="141"/>
      <c r="E53" s="141"/>
      <c r="F53" s="141"/>
      <c r="G53" s="142"/>
      <c r="H53" s="143"/>
      <c r="I53" s="143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44"/>
      <c r="AJ53" s="111"/>
      <c r="AK53" s="111"/>
      <c r="AL53" s="111"/>
      <c r="AM53" s="111"/>
      <c r="AN53" s="145"/>
      <c r="AO53" s="111"/>
      <c r="AP53" s="111"/>
      <c r="AQ53" s="111"/>
      <c r="AR53" s="111"/>
      <c r="AS53" s="111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</row>
    <row r="54" spans="1:76" ht="22.5" x14ac:dyDescent="0.45">
      <c r="A54" s="148"/>
      <c r="B54" s="149"/>
      <c r="C54" s="150" t="s">
        <v>8</v>
      </c>
      <c r="D54" s="150"/>
      <c r="E54" s="150"/>
      <c r="F54" s="150"/>
      <c r="G54" s="150">
        <f>H54</f>
        <v>0</v>
      </c>
      <c r="H54" s="151">
        <f>COUNT(C44:C99)</f>
        <v>0</v>
      </c>
      <c r="I54" s="152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44"/>
      <c r="AJ54" s="111"/>
      <c r="AK54" s="111"/>
      <c r="AL54" s="111"/>
      <c r="AM54" s="111"/>
      <c r="AN54" s="145"/>
      <c r="AO54" s="111"/>
      <c r="AP54" s="111"/>
      <c r="AQ54" s="111"/>
      <c r="AR54" s="111"/>
      <c r="AS54" s="111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</row>
    <row r="55" spans="1:76" ht="22.5" x14ac:dyDescent="0.45">
      <c r="A55" s="137"/>
      <c r="B55" s="32"/>
      <c r="C55" s="141"/>
      <c r="D55" s="141"/>
      <c r="E55" s="141"/>
      <c r="F55" s="141"/>
      <c r="G55" s="142"/>
      <c r="H55" s="143"/>
      <c r="I55" s="143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44"/>
      <c r="AJ55" s="111"/>
      <c r="AK55" s="111"/>
      <c r="AL55" s="111"/>
      <c r="AM55" s="111"/>
      <c r="AN55" s="145"/>
      <c r="AO55" s="111"/>
      <c r="AP55" s="111"/>
      <c r="AQ55" s="111"/>
      <c r="AR55" s="111"/>
      <c r="AS55" s="111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</row>
    <row r="56" spans="1:76" ht="22.5" x14ac:dyDescent="0.45">
      <c r="A56" s="153"/>
      <c r="B56" s="153"/>
      <c r="C56" s="141"/>
      <c r="D56" s="141"/>
      <c r="E56" s="141"/>
      <c r="F56" s="141"/>
      <c r="G56" s="142"/>
      <c r="H56" s="143"/>
      <c r="I56" s="143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44"/>
      <c r="AJ56" s="111"/>
      <c r="AK56" s="111"/>
      <c r="AL56" s="111"/>
      <c r="AM56" s="111"/>
      <c r="AN56" s="145"/>
      <c r="AO56" s="111"/>
      <c r="AP56" s="111"/>
      <c r="AQ56" s="111"/>
      <c r="AR56" s="111"/>
      <c r="AS56" s="111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</row>
    <row r="57" spans="1:76" ht="22.5" x14ac:dyDescent="0.45">
      <c r="A57" s="153"/>
      <c r="B57" s="153"/>
      <c r="C57" s="141"/>
      <c r="D57" s="141"/>
      <c r="E57" s="141"/>
      <c r="F57" s="141"/>
      <c r="G57" s="142"/>
      <c r="H57" s="143"/>
      <c r="I57" s="143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44"/>
      <c r="AJ57" s="111"/>
      <c r="AK57" s="111"/>
      <c r="AL57" s="111"/>
      <c r="AM57" s="111"/>
      <c r="AN57" s="145"/>
      <c r="AO57" s="111"/>
      <c r="AP57" s="111"/>
      <c r="AQ57" s="111"/>
      <c r="AR57" s="111"/>
      <c r="AS57" s="111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</row>
    <row r="58" spans="1:76" ht="22.5" x14ac:dyDescent="0.45">
      <c r="A58" s="153"/>
      <c r="B58" s="153"/>
      <c r="C58" s="141"/>
      <c r="D58" s="141"/>
      <c r="E58" s="141"/>
      <c r="F58" s="141"/>
      <c r="G58" s="142"/>
      <c r="H58" s="143"/>
      <c r="I58" s="143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154"/>
      <c r="AJ58" s="32"/>
      <c r="AK58" s="32"/>
      <c r="AL58" s="32"/>
      <c r="AM58" s="32"/>
      <c r="AN58" s="139"/>
      <c r="AO58" s="32"/>
      <c r="AP58" s="32"/>
      <c r="AQ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</row>
    <row r="59" spans="1:76" ht="22.5" x14ac:dyDescent="0.45">
      <c r="A59" s="155"/>
      <c r="B59" s="155"/>
      <c r="C59" s="141"/>
      <c r="D59" s="141"/>
      <c r="E59" s="141"/>
      <c r="F59" s="141"/>
      <c r="G59" s="142"/>
      <c r="H59" s="143"/>
      <c r="I59" s="143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44"/>
      <c r="AJ59" s="111"/>
      <c r="AK59" s="111"/>
      <c r="AL59" s="111"/>
      <c r="AM59" s="111"/>
      <c r="AN59" s="145"/>
      <c r="AO59" s="111"/>
      <c r="AP59" s="111"/>
      <c r="AQ59" s="111"/>
      <c r="AR59" s="111"/>
      <c r="AS59" s="111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</row>
    <row r="60" spans="1:76" ht="22.5" x14ac:dyDescent="0.45">
      <c r="A60" s="153"/>
      <c r="B60" s="153"/>
      <c r="C60" s="141"/>
      <c r="D60" s="141"/>
      <c r="E60" s="141"/>
      <c r="F60" s="141"/>
      <c r="G60" s="142"/>
      <c r="H60" s="143"/>
      <c r="I60" s="143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44"/>
      <c r="AJ60" s="111"/>
      <c r="AK60" s="111"/>
      <c r="AL60" s="111"/>
      <c r="AM60" s="111"/>
      <c r="AN60" s="145"/>
      <c r="AO60" s="111"/>
      <c r="AP60" s="111"/>
      <c r="AQ60" s="111"/>
      <c r="AR60" s="111"/>
      <c r="AS60" s="111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</row>
    <row r="61" spans="1:76" ht="22.5" x14ac:dyDescent="0.45">
      <c r="A61" s="153"/>
      <c r="B61" s="153"/>
      <c r="C61" s="141"/>
      <c r="D61" s="141"/>
      <c r="E61" s="141"/>
      <c r="F61" s="141"/>
      <c r="G61" s="142"/>
      <c r="H61" s="143"/>
      <c r="I61" s="143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44"/>
      <c r="AJ61" s="111"/>
      <c r="AK61" s="111"/>
      <c r="AL61" s="111"/>
      <c r="AM61" s="111"/>
      <c r="AN61" s="145"/>
      <c r="AO61" s="111"/>
      <c r="AP61" s="111"/>
      <c r="AQ61" s="111"/>
      <c r="AR61" s="111"/>
      <c r="AS61" s="111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</row>
    <row r="62" spans="1:76" ht="22.5" x14ac:dyDescent="0.45">
      <c r="A62" s="153"/>
      <c r="B62" s="153"/>
      <c r="C62" s="141"/>
      <c r="D62" s="141"/>
      <c r="E62" s="141"/>
      <c r="F62" s="141"/>
      <c r="G62" s="142"/>
      <c r="H62" s="143"/>
      <c r="I62" s="143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44"/>
      <c r="AJ62" s="111"/>
      <c r="AK62" s="111"/>
      <c r="AL62" s="111"/>
      <c r="AM62" s="111"/>
      <c r="AN62" s="145"/>
      <c r="AO62" s="111"/>
      <c r="AP62" s="111"/>
      <c r="AQ62" s="111"/>
      <c r="AR62" s="111"/>
      <c r="AS62" s="111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</row>
    <row r="63" spans="1:76" ht="22.5" x14ac:dyDescent="0.45">
      <c r="A63" s="153"/>
      <c r="B63" s="153"/>
      <c r="C63" s="141"/>
      <c r="D63" s="141"/>
      <c r="E63" s="141"/>
      <c r="F63" s="141"/>
      <c r="G63" s="142"/>
      <c r="H63" s="143"/>
      <c r="I63" s="143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44"/>
      <c r="AJ63" s="111"/>
      <c r="AK63" s="111"/>
      <c r="AL63" s="111"/>
      <c r="AM63" s="111"/>
      <c r="AN63" s="145"/>
      <c r="AO63" s="111"/>
      <c r="AP63" s="111"/>
      <c r="AQ63" s="111"/>
      <c r="AR63" s="111"/>
      <c r="AS63" s="111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</row>
    <row r="64" spans="1:76" ht="22.5" x14ac:dyDescent="0.45">
      <c r="A64" s="156"/>
      <c r="B64" s="156"/>
      <c r="C64" s="141"/>
      <c r="D64" s="141"/>
      <c r="E64" s="141"/>
      <c r="F64" s="141"/>
      <c r="G64" s="142"/>
      <c r="H64" s="143"/>
      <c r="I64" s="143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44"/>
      <c r="AJ64" s="111"/>
      <c r="AK64" s="111"/>
      <c r="AL64" s="111"/>
      <c r="AM64" s="111"/>
      <c r="AN64" s="145"/>
      <c r="AO64" s="111"/>
      <c r="AP64" s="111"/>
      <c r="AQ64" s="111"/>
      <c r="AR64" s="111"/>
      <c r="AS64" s="111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</row>
    <row r="65" spans="1:45" ht="22.5" x14ac:dyDescent="0.45">
      <c r="A65" s="5"/>
      <c r="B65" s="5"/>
      <c r="C65" s="15"/>
      <c r="D65" s="15"/>
      <c r="E65" s="15"/>
      <c r="F65" s="15"/>
      <c r="G65" s="16"/>
      <c r="H65" s="17"/>
      <c r="I65" s="17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12"/>
      <c r="AJ65" s="18"/>
      <c r="AK65" s="18"/>
      <c r="AL65" s="18"/>
      <c r="AM65" s="18"/>
      <c r="AN65" s="136"/>
      <c r="AO65" s="18"/>
      <c r="AP65" s="18"/>
      <c r="AQ65" s="18"/>
      <c r="AR65" s="111"/>
      <c r="AS65" s="18"/>
    </row>
    <row r="66" spans="1:45" ht="22.5" x14ac:dyDescent="0.45">
      <c r="A66" s="24"/>
      <c r="B66" s="24"/>
      <c r="C66" s="15"/>
      <c r="D66" s="15"/>
      <c r="E66" s="15"/>
      <c r="F66" s="15"/>
      <c r="G66" s="16"/>
      <c r="H66" s="17"/>
      <c r="I66" s="17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12"/>
      <c r="AJ66" s="18"/>
      <c r="AK66" s="18"/>
      <c r="AL66" s="18"/>
      <c r="AM66" s="18"/>
      <c r="AN66" s="136"/>
      <c r="AO66" s="18"/>
      <c r="AP66" s="18"/>
      <c r="AQ66" s="18"/>
      <c r="AR66" s="111"/>
      <c r="AS66" s="18"/>
    </row>
    <row r="67" spans="1:45" ht="22.5" x14ac:dyDescent="0.45">
      <c r="A67" s="5"/>
      <c r="B67" s="5"/>
      <c r="C67" s="15"/>
      <c r="D67" s="15"/>
      <c r="E67" s="15"/>
      <c r="F67" s="15"/>
      <c r="G67" s="16"/>
      <c r="H67" s="17"/>
      <c r="I67" s="17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12"/>
      <c r="AJ67" s="18"/>
      <c r="AK67" s="18"/>
      <c r="AL67" s="18"/>
      <c r="AM67" s="18"/>
      <c r="AN67" s="136"/>
      <c r="AO67" s="18"/>
      <c r="AP67" s="18"/>
      <c r="AQ67" s="18"/>
      <c r="AR67" s="111"/>
      <c r="AS67" s="18"/>
    </row>
    <row r="68" spans="1:45" ht="22.5" x14ac:dyDescent="0.45">
      <c r="A68" s="5"/>
      <c r="B68" s="5"/>
      <c r="C68" s="15"/>
      <c r="D68" s="15"/>
      <c r="E68" s="15"/>
      <c r="F68" s="15"/>
      <c r="G68" s="16"/>
      <c r="H68" s="17"/>
      <c r="I68" s="17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12"/>
      <c r="AJ68" s="18"/>
      <c r="AK68" s="18"/>
      <c r="AL68" s="18"/>
      <c r="AM68" s="18"/>
      <c r="AN68" s="136"/>
      <c r="AO68" s="18"/>
      <c r="AP68" s="18"/>
      <c r="AQ68" s="18"/>
      <c r="AR68" s="111"/>
      <c r="AS68" s="18"/>
    </row>
    <row r="69" spans="1:45" ht="22.5" x14ac:dyDescent="0.45">
      <c r="A69" s="5"/>
      <c r="B69" s="5"/>
      <c r="C69" s="15"/>
      <c r="D69" s="15"/>
      <c r="E69" s="15"/>
      <c r="F69" s="15"/>
      <c r="G69" s="16"/>
      <c r="H69" s="17"/>
      <c r="I69" s="17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12"/>
      <c r="AJ69" s="18"/>
      <c r="AK69" s="18"/>
      <c r="AL69" s="18"/>
      <c r="AM69" s="18"/>
      <c r="AN69" s="136"/>
      <c r="AO69" s="18"/>
      <c r="AP69" s="18"/>
      <c r="AQ69" s="18"/>
      <c r="AR69" s="111"/>
      <c r="AS69" s="18"/>
    </row>
    <row r="70" spans="1:45" ht="22.5" x14ac:dyDescent="0.45">
      <c r="A70" s="5"/>
      <c r="B70" s="5"/>
      <c r="C70" s="15"/>
      <c r="D70" s="15"/>
      <c r="E70" s="15"/>
      <c r="F70" s="15"/>
      <c r="G70" s="16"/>
      <c r="H70" s="17"/>
      <c r="I70" s="17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12"/>
      <c r="AJ70" s="18"/>
      <c r="AK70" s="18"/>
      <c r="AL70" s="18"/>
      <c r="AM70" s="18"/>
      <c r="AN70" s="136"/>
      <c r="AO70" s="18"/>
      <c r="AP70" s="18"/>
      <c r="AQ70" s="18"/>
      <c r="AR70" s="111"/>
      <c r="AS70" s="18"/>
    </row>
    <row r="71" spans="1:45" ht="22.5" x14ac:dyDescent="0.45">
      <c r="A71" s="24"/>
      <c r="B71" s="24"/>
      <c r="C71" s="15"/>
      <c r="D71" s="15"/>
      <c r="E71" s="15"/>
      <c r="F71" s="15"/>
      <c r="G71" s="16"/>
      <c r="H71" s="17"/>
      <c r="I71" s="17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12"/>
      <c r="AJ71" s="18"/>
      <c r="AK71" s="18"/>
      <c r="AL71" s="18"/>
      <c r="AM71" s="18"/>
      <c r="AN71" s="136"/>
      <c r="AO71" s="18"/>
      <c r="AP71" s="18"/>
      <c r="AQ71" s="18"/>
      <c r="AR71" s="111"/>
      <c r="AS71" s="18"/>
    </row>
    <row r="72" spans="1:45" ht="22.5" x14ac:dyDescent="0.45">
      <c r="A72" s="24"/>
      <c r="B72" s="24"/>
      <c r="C72" s="15"/>
      <c r="D72" s="15"/>
      <c r="E72" s="15"/>
      <c r="F72" s="15"/>
      <c r="G72" s="16"/>
      <c r="H72" s="17"/>
      <c r="I72" s="17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12"/>
      <c r="AJ72" s="18"/>
      <c r="AK72" s="18"/>
      <c r="AL72" s="18"/>
      <c r="AM72" s="18"/>
      <c r="AN72" s="136"/>
      <c r="AO72" s="18"/>
      <c r="AP72" s="18"/>
      <c r="AQ72" s="18"/>
      <c r="AR72" s="111"/>
      <c r="AS72" s="18"/>
    </row>
    <row r="73" spans="1:45" ht="22.5" x14ac:dyDescent="0.45">
      <c r="A73" s="5"/>
      <c r="B73" s="5"/>
      <c r="C73" s="15"/>
      <c r="D73" s="15"/>
      <c r="E73" s="15"/>
      <c r="F73" s="15"/>
      <c r="G73" s="16"/>
      <c r="H73" s="17"/>
      <c r="I73" s="17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12"/>
      <c r="AJ73" s="18"/>
      <c r="AK73" s="18"/>
      <c r="AL73" s="18"/>
      <c r="AM73" s="18"/>
      <c r="AN73" s="136"/>
      <c r="AO73" s="18"/>
      <c r="AP73" s="18"/>
      <c r="AQ73" s="18"/>
      <c r="AR73" s="111"/>
      <c r="AS73" s="18"/>
    </row>
    <row r="74" spans="1:45" ht="22.5" x14ac:dyDescent="0.45">
      <c r="A74" s="5"/>
      <c r="B74" s="5"/>
      <c r="C74" s="15"/>
      <c r="D74" s="15"/>
      <c r="E74" s="15"/>
      <c r="F74" s="15"/>
      <c r="G74" s="16"/>
      <c r="H74" s="17"/>
      <c r="I74" s="17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12"/>
      <c r="AJ74" s="18"/>
      <c r="AK74" s="18"/>
      <c r="AL74" s="18"/>
      <c r="AM74" s="18"/>
      <c r="AN74" s="136"/>
      <c r="AO74" s="18"/>
      <c r="AP74" s="18"/>
      <c r="AQ74" s="18"/>
      <c r="AR74" s="111"/>
      <c r="AS74" s="18"/>
    </row>
    <row r="75" spans="1:45" ht="22.5" x14ac:dyDescent="0.45">
      <c r="A75" s="5"/>
      <c r="B75" s="5"/>
      <c r="C75" s="15"/>
      <c r="D75" s="15"/>
      <c r="E75" s="15"/>
      <c r="F75" s="15"/>
      <c r="G75" s="16"/>
      <c r="H75" s="17"/>
      <c r="I75" s="17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12"/>
      <c r="AJ75" s="18"/>
      <c r="AK75" s="18"/>
      <c r="AL75" s="18"/>
      <c r="AM75" s="18"/>
      <c r="AN75" s="136"/>
      <c r="AO75" s="18"/>
      <c r="AP75" s="18"/>
      <c r="AQ75" s="18"/>
      <c r="AR75" s="111"/>
      <c r="AS75" s="18"/>
    </row>
    <row r="76" spans="1:45" ht="22.5" x14ac:dyDescent="0.45">
      <c r="A76" s="5"/>
      <c r="B76" s="5"/>
      <c r="C76" s="15"/>
      <c r="D76" s="15"/>
      <c r="E76" s="15"/>
      <c r="F76" s="15"/>
      <c r="G76" s="16"/>
      <c r="H76" s="17"/>
      <c r="I76" s="17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12"/>
      <c r="AJ76" s="18"/>
      <c r="AK76" s="18"/>
      <c r="AL76" s="18"/>
      <c r="AM76" s="18"/>
      <c r="AN76" s="136"/>
      <c r="AO76" s="18"/>
      <c r="AP76" s="18"/>
      <c r="AQ76" s="18"/>
      <c r="AR76" s="111"/>
      <c r="AS76" s="18"/>
    </row>
    <row r="77" spans="1:45" ht="22.5" x14ac:dyDescent="0.45">
      <c r="A77" s="5"/>
      <c r="B77" s="5"/>
      <c r="C77" s="15"/>
      <c r="D77" s="15"/>
      <c r="E77" s="15"/>
      <c r="F77" s="15"/>
      <c r="G77" s="16"/>
      <c r="H77" s="17"/>
      <c r="I77" s="17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12"/>
      <c r="AJ77" s="18"/>
      <c r="AK77" s="18"/>
      <c r="AL77" s="18"/>
      <c r="AM77" s="18"/>
      <c r="AN77" s="136"/>
      <c r="AO77" s="18"/>
      <c r="AP77" s="18"/>
      <c r="AQ77" s="18"/>
      <c r="AR77" s="111"/>
      <c r="AS77" s="18"/>
    </row>
    <row r="78" spans="1:45" ht="22.5" x14ac:dyDescent="0.45">
      <c r="A78" s="24"/>
      <c r="B78" s="24"/>
      <c r="C78" s="15"/>
      <c r="D78" s="15"/>
      <c r="E78" s="15"/>
      <c r="F78" s="15"/>
      <c r="G78" s="16"/>
      <c r="H78" s="17"/>
      <c r="I78" s="17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12"/>
      <c r="AJ78" s="18"/>
      <c r="AK78" s="18"/>
      <c r="AL78" s="18"/>
      <c r="AM78" s="18"/>
      <c r="AN78" s="136"/>
      <c r="AO78" s="18"/>
      <c r="AP78" s="18"/>
      <c r="AQ78" s="18"/>
      <c r="AR78" s="111"/>
      <c r="AS78" s="18"/>
    </row>
    <row r="79" spans="1:45" ht="22.5" x14ac:dyDescent="0.45">
      <c r="A79" s="5"/>
      <c r="B79" s="5"/>
      <c r="C79" s="15"/>
      <c r="D79" s="15"/>
      <c r="E79" s="15"/>
      <c r="F79" s="15"/>
      <c r="G79" s="16"/>
      <c r="H79" s="17"/>
      <c r="I79" s="17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12"/>
      <c r="AJ79" s="18"/>
      <c r="AK79" s="18"/>
      <c r="AL79" s="18"/>
      <c r="AM79" s="18"/>
      <c r="AN79" s="136"/>
      <c r="AO79" s="18"/>
      <c r="AP79" s="18"/>
      <c r="AQ79" s="18"/>
      <c r="AR79" s="111"/>
      <c r="AS79" s="18"/>
    </row>
    <row r="80" spans="1:45" ht="22.5" x14ac:dyDescent="0.45">
      <c r="A80" s="23"/>
      <c r="B80" s="23"/>
    </row>
    <row r="81" spans="1:2" ht="22.5" x14ac:dyDescent="0.45">
      <c r="A81" s="5"/>
      <c r="B81" s="5"/>
    </row>
    <row r="82" spans="1:2" ht="22.5" x14ac:dyDescent="0.45">
      <c r="A82" s="5"/>
      <c r="B82" s="5"/>
    </row>
    <row r="83" spans="1:2" ht="22.5" x14ac:dyDescent="0.45">
      <c r="A83" s="5"/>
      <c r="B83" s="5"/>
    </row>
    <row r="84" spans="1:2" ht="22.5" x14ac:dyDescent="0.45">
      <c r="A84" s="5"/>
      <c r="B84" s="5"/>
    </row>
    <row r="85" spans="1:2" x14ac:dyDescent="0.3">
      <c r="A85" s="22"/>
      <c r="B85" s="22"/>
    </row>
    <row r="86" spans="1:2" ht="22.5" x14ac:dyDescent="0.45">
      <c r="A86" s="5"/>
      <c r="B86" s="5"/>
    </row>
    <row r="87" spans="1:2" ht="22.5" x14ac:dyDescent="0.45">
      <c r="A87" s="5"/>
      <c r="B87" s="5"/>
    </row>
    <row r="88" spans="1:2" ht="22.5" x14ac:dyDescent="0.45">
      <c r="A88" s="5"/>
      <c r="B88" s="5"/>
    </row>
    <row r="89" spans="1:2" ht="22.5" x14ac:dyDescent="0.45">
      <c r="A89" s="5"/>
      <c r="B89" s="5"/>
    </row>
    <row r="90" spans="1:2" ht="22.5" x14ac:dyDescent="0.45">
      <c r="A90" s="24"/>
      <c r="B90" s="24"/>
    </row>
    <row r="91" spans="1:2" ht="22.5" x14ac:dyDescent="0.45">
      <c r="A91" s="5"/>
      <c r="B91" s="5"/>
    </row>
    <row r="92" spans="1:2" ht="22.5" x14ac:dyDescent="0.45">
      <c r="A92" s="5"/>
      <c r="B92" s="5"/>
    </row>
    <row r="93" spans="1:2" ht="22.5" x14ac:dyDescent="0.45">
      <c r="A93" s="5"/>
      <c r="B93" s="5"/>
    </row>
    <row r="94" spans="1:2" ht="22.5" x14ac:dyDescent="0.45">
      <c r="A94" s="5"/>
      <c r="B94" s="5"/>
    </row>
    <row r="95" spans="1:2" ht="22.5" x14ac:dyDescent="0.45">
      <c r="A95" s="5"/>
      <c r="B95" s="5"/>
    </row>
    <row r="96" spans="1:2" ht="22.5" x14ac:dyDescent="0.45">
      <c r="A96" s="4"/>
      <c r="B96" s="4"/>
    </row>
    <row r="97" spans="1:2" ht="22.5" x14ac:dyDescent="0.45">
      <c r="A97" s="5"/>
      <c r="B97" s="5"/>
    </row>
    <row r="98" spans="1:2" ht="22.5" x14ac:dyDescent="0.45">
      <c r="A98" s="5"/>
      <c r="B98" s="5"/>
    </row>
    <row r="99" spans="1:2" ht="22.5" x14ac:dyDescent="0.45">
      <c r="A99" s="5"/>
      <c r="B99" s="5"/>
    </row>
    <row r="100" spans="1:2" ht="22.5" x14ac:dyDescent="0.45">
      <c r="A100" s="5"/>
      <c r="B100" s="5"/>
    </row>
    <row r="101" spans="1:2" ht="22.5" x14ac:dyDescent="0.45">
      <c r="A101" s="5"/>
      <c r="B101" s="5"/>
    </row>
    <row r="102" spans="1:2" ht="22.5" x14ac:dyDescent="0.45">
      <c r="A102" s="5"/>
      <c r="B102" s="5"/>
    </row>
    <row r="103" spans="1:2" ht="22.5" x14ac:dyDescent="0.45">
      <c r="A103" s="5"/>
      <c r="B103" s="5"/>
    </row>
    <row r="104" spans="1:2" ht="22.5" x14ac:dyDescent="0.45">
      <c r="A104" s="5"/>
      <c r="B104" s="5"/>
    </row>
    <row r="105" spans="1:2" ht="22.5" x14ac:dyDescent="0.45">
      <c r="A105" s="5"/>
      <c r="B105" s="5"/>
    </row>
    <row r="106" spans="1:2" ht="22.5" x14ac:dyDescent="0.45">
      <c r="A106" s="5"/>
      <c r="B106" s="5"/>
    </row>
    <row r="107" spans="1:2" ht="22.5" x14ac:dyDescent="0.45">
      <c r="A107" s="5"/>
      <c r="B107" s="5"/>
    </row>
    <row r="108" spans="1:2" x14ac:dyDescent="0.3">
      <c r="A108" s="25"/>
      <c r="B108" s="3"/>
    </row>
  </sheetData>
  <sheetProtection sheet="1" insertColumns="0" insertRows="0" deleteColumns="0" deleteRows="0" selectLockedCells="1"/>
  <mergeCells count="18">
    <mergeCell ref="BH38:BJ38"/>
    <mergeCell ref="BL38:BN38"/>
    <mergeCell ref="BP38:BR38"/>
    <mergeCell ref="AV39:AX39"/>
    <mergeCell ref="BD39:BF39"/>
    <mergeCell ref="BH39:BJ39"/>
    <mergeCell ref="A2:B2"/>
    <mergeCell ref="AS2:AS3"/>
    <mergeCell ref="AT2:AT3"/>
    <mergeCell ref="AZ17:BE17"/>
    <mergeCell ref="AV38:AX38"/>
    <mergeCell ref="BD38:BF38"/>
    <mergeCell ref="AL1:AR1"/>
    <mergeCell ref="C1:I1"/>
    <mergeCell ref="J1:P1"/>
    <mergeCell ref="Q1:W1"/>
    <mergeCell ref="X1:AD1"/>
    <mergeCell ref="AE1:AJ1"/>
  </mergeCells>
  <conditionalFormatting sqref="C16:I79 C4:E15 H4:I15">
    <cfRule type="containsErrors" dxfId="719" priority="13">
      <formula>ISERROR(C4)</formula>
    </cfRule>
  </conditionalFormatting>
  <conditionalFormatting sqref="Q4:Q43">
    <cfRule type="containsErrors" dxfId="718" priority="15">
      <formula>ISERROR(Q4)</formula>
    </cfRule>
    <cfRule type="containsErrors" dxfId="717" priority="16">
      <formula>ISERROR(Q4)</formula>
    </cfRule>
  </conditionalFormatting>
  <conditionalFormatting sqref="J4:J43 O4:P43">
    <cfRule type="containsErrors" dxfId="716" priority="14">
      <formula>ISERROR(J4)</formula>
    </cfRule>
  </conditionalFormatting>
  <conditionalFormatting sqref="T16:U16">
    <cfRule type="containsErrors" dxfId="715" priority="12">
      <formula>ISERROR(T16)</formula>
    </cfRule>
  </conditionalFormatting>
  <conditionalFormatting sqref="AA16:AB16">
    <cfRule type="containsErrors" dxfId="714" priority="11">
      <formula>ISERROR(AA16)</formula>
    </cfRule>
  </conditionalFormatting>
  <conditionalFormatting sqref="V4:W43">
    <cfRule type="containsErrors" dxfId="713" priority="17">
      <formula>ISERROR(V4)</formula>
    </cfRule>
  </conditionalFormatting>
  <conditionalFormatting sqref="X4:X43 AC4:AG43 AJ4:AS43">
    <cfRule type="containsErrors" dxfId="712" priority="10">
      <formula>ISERROR(X4)</formula>
    </cfRule>
  </conditionalFormatting>
  <conditionalFormatting sqref="M16:N16">
    <cfRule type="containsErrors" dxfId="711" priority="9">
      <formula>ISERROR(M16)</formula>
    </cfRule>
  </conditionalFormatting>
  <conditionalFormatting sqref="AC4:AD4">
    <cfRule type="cellIs" dxfId="710" priority="7" operator="equal">
      <formula>0</formula>
    </cfRule>
    <cfRule type="containsText" dxfId="709" priority="8" operator="containsText" text="O">
      <formula>NOT(ISERROR(SEARCH("O",AC4)))</formula>
    </cfRule>
  </conditionalFormatting>
  <conditionalFormatting sqref="AS4">
    <cfRule type="cellIs" dxfId="708" priority="6" operator="greaterThan">
      <formula>2</formula>
    </cfRule>
  </conditionalFormatting>
  <conditionalFormatting sqref="AS4:AS43">
    <cfRule type="cellIs" dxfId="707" priority="5" operator="greaterThan">
      <formula>2</formula>
    </cfRule>
  </conditionalFormatting>
  <conditionalFormatting sqref="AA4:AB15">
    <cfRule type="containsErrors" dxfId="706" priority="4">
      <formula>ISERROR(AA4)</formula>
    </cfRule>
  </conditionalFormatting>
  <conditionalFormatting sqref="T4:U15">
    <cfRule type="containsErrors" dxfId="705" priority="3">
      <formula>ISERROR(T4)</formula>
    </cfRule>
  </conditionalFormatting>
  <conditionalFormatting sqref="M4:N15">
    <cfRule type="containsErrors" dxfId="704" priority="2">
      <formula>ISERROR(M4)</formula>
    </cfRule>
  </conditionalFormatting>
  <conditionalFormatting sqref="F4:G15">
    <cfRule type="containsErrors" dxfId="703" priority="1">
      <formula>ISERROR(F4)</formula>
    </cfRule>
  </conditionalFormatting>
  <pageMargins left="0.7" right="0.7" top="0.75" bottom="0.75" header="0.3" footer="0.3"/>
  <pageSetup paperSize="9" scale="39" orientation="landscape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01829-32BC-4A97-8B48-42B8EB47657C}">
  <sheetPr>
    <pageSetUpPr fitToPage="1"/>
  </sheetPr>
  <dimension ref="A1:CJ108"/>
  <sheetViews>
    <sheetView zoomScale="75" zoomScaleNormal="75" workbookViewId="0">
      <pane xSplit="1" topLeftCell="AA1" activePane="topRight" state="frozen"/>
      <selection pane="topRight" activeCell="A5" sqref="A5"/>
    </sheetView>
  </sheetViews>
  <sheetFormatPr baseColWidth="10" defaultRowHeight="18.75" x14ac:dyDescent="0.3"/>
  <cols>
    <col min="1" max="1" width="30.7109375" style="1" customWidth="1"/>
    <col min="2" max="2" width="30.7109375" style="2" customWidth="1"/>
    <col min="3" max="4" width="12.7109375" style="2" customWidth="1"/>
    <col min="5" max="5" width="14.85546875" style="2" hidden="1" customWidth="1"/>
    <col min="6" max="7" width="12.7109375" style="2" customWidth="1"/>
    <col min="8" max="8" width="9" style="2" hidden="1" customWidth="1"/>
    <col min="9" max="11" width="12.7109375" style="2" customWidth="1"/>
    <col min="12" max="12" width="12.7109375" style="2" hidden="1" customWidth="1"/>
    <col min="13" max="14" width="12.7109375" style="2" customWidth="1"/>
    <col min="15" max="15" width="11.5703125" style="2" hidden="1" customWidth="1"/>
    <col min="16" max="18" width="12.7109375" style="2" customWidth="1"/>
    <col min="19" max="19" width="12.7109375" style="2" hidden="1" customWidth="1"/>
    <col min="20" max="21" width="12.7109375" style="2" customWidth="1"/>
    <col min="22" max="22" width="9.28515625" style="2" hidden="1" customWidth="1"/>
    <col min="23" max="25" width="12.7109375" style="2" customWidth="1"/>
    <col min="26" max="26" width="15.28515625" style="2" hidden="1" customWidth="1"/>
    <col min="27" max="28" width="12.7109375" style="2" customWidth="1"/>
    <col min="29" max="29" width="7.28515625" style="2" hidden="1" customWidth="1"/>
    <col min="30" max="32" width="12.7109375" style="2" customWidth="1"/>
    <col min="33" max="33" width="12.7109375" style="2" hidden="1" customWidth="1"/>
    <col min="34" max="34" width="12.7109375" style="2" customWidth="1"/>
    <col min="35" max="35" width="12.7109375" style="113" customWidth="1"/>
    <col min="36" max="36" width="16.7109375" style="2" hidden="1" customWidth="1"/>
    <col min="37" max="39" width="12.7109375" style="2" customWidth="1"/>
    <col min="40" max="40" width="16.140625" style="110" hidden="1" customWidth="1"/>
    <col min="41" max="42" width="12.7109375" style="2" customWidth="1"/>
    <col min="43" max="43" width="11" style="2" hidden="1" customWidth="1"/>
    <col min="44" max="44" width="12.7109375" style="32" customWidth="1"/>
    <col min="45" max="46" width="12.7109375" style="2" customWidth="1"/>
    <col min="47" max="48" width="11.42578125" style="2"/>
    <col min="49" max="49" width="8.140625" style="2" bestFit="1" customWidth="1"/>
    <col min="50" max="51" width="7.28515625" style="2" bestFit="1" customWidth="1"/>
    <col min="52" max="52" width="11.140625" style="2" bestFit="1" customWidth="1"/>
    <col min="53" max="53" width="9.5703125" style="2" customWidth="1"/>
    <col min="54" max="57" width="7.28515625" style="2" bestFit="1" customWidth="1"/>
    <col min="58" max="58" width="8.28515625" style="2" bestFit="1" customWidth="1"/>
    <col min="59" max="59" width="7.7109375" style="2" bestFit="1" customWidth="1"/>
    <col min="60" max="67" width="8.28515625" style="2" bestFit="1" customWidth="1"/>
    <col min="68" max="68" width="8.7109375" style="2" bestFit="1" customWidth="1"/>
    <col min="69" max="69" width="8.28515625" style="2" bestFit="1" customWidth="1"/>
    <col min="70" max="78" width="8.7109375" style="2" bestFit="1" customWidth="1"/>
    <col min="79" max="79" width="8.28515625" style="2" bestFit="1" customWidth="1"/>
    <col min="80" max="88" width="8.7109375" style="2" bestFit="1" customWidth="1"/>
  </cols>
  <sheetData>
    <row r="1" spans="1:88" ht="24" thickBot="1" x14ac:dyDescent="0.4">
      <c r="C1" s="644" t="s">
        <v>83</v>
      </c>
      <c r="D1" s="645"/>
      <c r="E1" s="645"/>
      <c r="F1" s="645"/>
      <c r="G1" s="645"/>
      <c r="H1" s="645"/>
      <c r="I1" s="646"/>
      <c r="J1" s="641" t="s">
        <v>182</v>
      </c>
      <c r="K1" s="642"/>
      <c r="L1" s="642"/>
      <c r="M1" s="642"/>
      <c r="N1" s="642"/>
      <c r="O1" s="642"/>
      <c r="P1" s="643"/>
      <c r="Q1" s="641" t="s">
        <v>221</v>
      </c>
      <c r="R1" s="642"/>
      <c r="S1" s="642"/>
      <c r="T1" s="642"/>
      <c r="U1" s="642"/>
      <c r="V1" s="642"/>
      <c r="W1" s="643"/>
      <c r="X1" s="641" t="s">
        <v>246</v>
      </c>
      <c r="Y1" s="642"/>
      <c r="Z1" s="642"/>
      <c r="AA1" s="642"/>
      <c r="AB1" s="642"/>
      <c r="AC1" s="642"/>
      <c r="AD1" s="643"/>
      <c r="AE1" s="641" t="s">
        <v>258</v>
      </c>
      <c r="AF1" s="650"/>
      <c r="AG1" s="650"/>
      <c r="AH1" s="650"/>
      <c r="AI1" s="650"/>
      <c r="AJ1" s="650"/>
      <c r="AK1" s="313"/>
      <c r="AL1" s="644"/>
      <c r="AM1" s="655"/>
      <c r="AN1" s="655"/>
      <c r="AO1" s="655"/>
      <c r="AP1" s="655"/>
      <c r="AQ1" s="655"/>
      <c r="AR1" s="656"/>
      <c r="AS1" s="164"/>
      <c r="BT1" s="32"/>
      <c r="BU1" s="32"/>
      <c r="BV1" s="32"/>
      <c r="BW1" s="32"/>
      <c r="BX1" s="32"/>
    </row>
    <row r="2" spans="1:88" ht="32.25" thickBot="1" x14ac:dyDescent="0.55000000000000004">
      <c r="A2" s="627" t="s">
        <v>279</v>
      </c>
      <c r="B2" s="628"/>
      <c r="C2" s="6" t="s">
        <v>8</v>
      </c>
      <c r="D2" s="7"/>
      <c r="E2" s="7"/>
      <c r="F2" s="7"/>
      <c r="G2" s="314">
        <f>H2</f>
        <v>4</v>
      </c>
      <c r="H2" s="8">
        <f>COUNT(C4:C43)</f>
        <v>4</v>
      </c>
      <c r="I2" s="28"/>
      <c r="J2" s="165" t="s">
        <v>8</v>
      </c>
      <c r="K2" s="166"/>
      <c r="L2" s="166"/>
      <c r="M2" s="166"/>
      <c r="N2" s="315">
        <f>O2</f>
        <v>3</v>
      </c>
      <c r="O2" s="167">
        <f>COUNT(J4:J43)</f>
        <v>3</v>
      </c>
      <c r="P2" s="167"/>
      <c r="Q2" s="29" t="s">
        <v>8</v>
      </c>
      <c r="R2" s="30"/>
      <c r="S2" s="30"/>
      <c r="T2" s="30"/>
      <c r="U2" s="316">
        <f>V2</f>
        <v>5</v>
      </c>
      <c r="V2" s="31">
        <f>COUNT(Q4:Q43)</f>
        <v>5</v>
      </c>
      <c r="W2" s="168"/>
      <c r="X2" s="499" t="s">
        <v>8</v>
      </c>
      <c r="Y2" s="500"/>
      <c r="Z2" s="500"/>
      <c r="AA2" s="500"/>
      <c r="AB2" s="501">
        <f>AC2</f>
        <v>6</v>
      </c>
      <c r="AC2" s="502">
        <f>COUNT(X4:X43)</f>
        <v>6</v>
      </c>
      <c r="AD2" s="169"/>
      <c r="AE2" s="170" t="s">
        <v>8</v>
      </c>
      <c r="AF2" s="171"/>
      <c r="AG2" s="171"/>
      <c r="AH2" s="171"/>
      <c r="AI2" s="317">
        <f>AJ2</f>
        <v>4</v>
      </c>
      <c r="AJ2" s="171">
        <f>COUNT(AE4:AE43)</f>
        <v>4</v>
      </c>
      <c r="AK2" s="172"/>
      <c r="AL2" s="173" t="s">
        <v>8</v>
      </c>
      <c r="AM2" s="174"/>
      <c r="AN2" s="175"/>
      <c r="AO2" s="174"/>
      <c r="AP2" s="318">
        <f>AQ2</f>
        <v>0</v>
      </c>
      <c r="AQ2" s="174">
        <f>COUNT(AL4:AL43)</f>
        <v>0</v>
      </c>
      <c r="AR2" s="176"/>
      <c r="AS2" s="651" t="s">
        <v>269</v>
      </c>
      <c r="AT2" s="653" t="s">
        <v>270</v>
      </c>
      <c r="AV2" s="9" t="s">
        <v>5</v>
      </c>
      <c r="AW2" s="10">
        <v>1</v>
      </c>
      <c r="AX2" s="10">
        <v>1</v>
      </c>
      <c r="AY2" s="10">
        <v>2</v>
      </c>
      <c r="AZ2" s="10">
        <v>2</v>
      </c>
      <c r="BA2" s="10">
        <v>3</v>
      </c>
      <c r="BB2" s="10">
        <v>3</v>
      </c>
      <c r="BC2" s="10">
        <v>4</v>
      </c>
      <c r="BD2" s="10">
        <v>4</v>
      </c>
      <c r="BE2" s="10">
        <v>4</v>
      </c>
      <c r="BF2" s="10">
        <v>5</v>
      </c>
      <c r="BG2" s="10">
        <v>5</v>
      </c>
      <c r="BH2" s="10">
        <v>5</v>
      </c>
      <c r="BI2" s="10">
        <v>5</v>
      </c>
      <c r="BJ2" s="10">
        <v>5</v>
      </c>
      <c r="BK2" s="10">
        <v>5</v>
      </c>
      <c r="BL2" s="10">
        <v>6</v>
      </c>
      <c r="BM2" s="10">
        <v>6</v>
      </c>
      <c r="BN2" s="10">
        <v>6</v>
      </c>
      <c r="BO2" s="10">
        <v>6</v>
      </c>
      <c r="BP2" s="10">
        <v>6</v>
      </c>
      <c r="BQ2" s="10">
        <v>7</v>
      </c>
      <c r="BR2" s="10">
        <v>7</v>
      </c>
      <c r="BS2" s="10">
        <v>7</v>
      </c>
      <c r="BT2" s="138">
        <v>7</v>
      </c>
      <c r="BU2" s="138">
        <v>7</v>
      </c>
      <c r="BV2" s="138">
        <v>8</v>
      </c>
      <c r="BW2" s="138">
        <v>8</v>
      </c>
      <c r="BX2" s="138">
        <v>8</v>
      </c>
      <c r="BY2" s="10">
        <v>8</v>
      </c>
      <c r="BZ2" s="10">
        <v>8</v>
      </c>
    </row>
    <row r="3" spans="1:88" ht="23.25" thickBot="1" x14ac:dyDescent="0.5">
      <c r="A3" s="63" t="s">
        <v>0</v>
      </c>
      <c r="B3" s="64" t="s">
        <v>1</v>
      </c>
      <c r="C3" s="509" t="s">
        <v>55</v>
      </c>
      <c r="D3" s="510" t="s">
        <v>52</v>
      </c>
      <c r="E3" s="510" t="s">
        <v>275</v>
      </c>
      <c r="F3" s="510" t="s">
        <v>53</v>
      </c>
      <c r="G3" s="511" t="s">
        <v>276</v>
      </c>
      <c r="H3" s="512" t="s">
        <v>54</v>
      </c>
      <c r="I3" s="181" t="s">
        <v>4</v>
      </c>
      <c r="J3" s="182" t="s">
        <v>57</v>
      </c>
      <c r="K3" s="183" t="s">
        <v>58</v>
      </c>
      <c r="L3" s="183" t="s">
        <v>274</v>
      </c>
      <c r="M3" s="183" t="s">
        <v>59</v>
      </c>
      <c r="N3" s="184" t="s">
        <v>60</v>
      </c>
      <c r="O3" s="185" t="s">
        <v>56</v>
      </c>
      <c r="P3" s="186" t="s">
        <v>273</v>
      </c>
      <c r="Q3" s="187" t="s">
        <v>61</v>
      </c>
      <c r="R3" s="188" t="s">
        <v>62</v>
      </c>
      <c r="S3" s="188" t="s">
        <v>271</v>
      </c>
      <c r="T3" s="188" t="s">
        <v>63</v>
      </c>
      <c r="U3" s="189" t="s">
        <v>64</v>
      </c>
      <c r="V3" s="190" t="s">
        <v>65</v>
      </c>
      <c r="W3" s="186" t="s">
        <v>272</v>
      </c>
      <c r="X3" s="503" t="s">
        <v>66</v>
      </c>
      <c r="Y3" s="504" t="s">
        <v>67</v>
      </c>
      <c r="Z3" s="505" t="s">
        <v>245</v>
      </c>
      <c r="AA3" s="506" t="s">
        <v>68</v>
      </c>
      <c r="AB3" s="506" t="s">
        <v>69</v>
      </c>
      <c r="AC3" s="507" t="s">
        <v>70</v>
      </c>
      <c r="AD3" s="508" t="s">
        <v>76</v>
      </c>
      <c r="AE3" s="452" t="s">
        <v>259</v>
      </c>
      <c r="AF3" s="453" t="s">
        <v>260</v>
      </c>
      <c r="AG3" s="453"/>
      <c r="AH3" s="453" t="s">
        <v>261</v>
      </c>
      <c r="AI3" s="453" t="s">
        <v>262</v>
      </c>
      <c r="AJ3" s="454" t="s">
        <v>263</v>
      </c>
      <c r="AK3" s="186" t="s">
        <v>4</v>
      </c>
      <c r="AL3" s="464" t="s">
        <v>264</v>
      </c>
      <c r="AM3" s="465" t="s">
        <v>265</v>
      </c>
      <c r="AN3" s="466"/>
      <c r="AO3" s="465" t="s">
        <v>266</v>
      </c>
      <c r="AP3" s="465" t="s">
        <v>267</v>
      </c>
      <c r="AQ3" s="465" t="s">
        <v>268</v>
      </c>
      <c r="AR3" s="467" t="s">
        <v>4</v>
      </c>
      <c r="AS3" s="652"/>
      <c r="AT3" s="654"/>
      <c r="AW3" s="2" t="s">
        <v>9</v>
      </c>
      <c r="AX3" s="2" t="s">
        <v>10</v>
      </c>
      <c r="AY3" s="2" t="s">
        <v>11</v>
      </c>
      <c r="AZ3" s="2" t="s">
        <v>12</v>
      </c>
      <c r="BA3" s="2" t="s">
        <v>13</v>
      </c>
      <c r="BB3" s="2" t="s">
        <v>14</v>
      </c>
      <c r="BC3" s="2" t="s">
        <v>15</v>
      </c>
      <c r="BD3" s="2" t="s">
        <v>16</v>
      </c>
      <c r="BE3" s="2" t="s">
        <v>17</v>
      </c>
      <c r="BF3" s="2" t="s">
        <v>18</v>
      </c>
      <c r="BG3" s="2" t="s">
        <v>19</v>
      </c>
      <c r="BH3" s="2" t="s">
        <v>20</v>
      </c>
      <c r="BI3" s="2" t="s">
        <v>21</v>
      </c>
      <c r="BJ3" s="2" t="s">
        <v>22</v>
      </c>
      <c r="BK3" s="2" t="s">
        <v>23</v>
      </c>
      <c r="BL3" s="2" t="s">
        <v>24</v>
      </c>
      <c r="BM3" s="2" t="s">
        <v>25</v>
      </c>
      <c r="BN3" s="2" t="s">
        <v>26</v>
      </c>
      <c r="BO3" s="2" t="s">
        <v>27</v>
      </c>
      <c r="BP3" s="2" t="s">
        <v>28</v>
      </c>
      <c r="BQ3" s="2" t="s">
        <v>29</v>
      </c>
      <c r="BR3" s="2" t="s">
        <v>30</v>
      </c>
      <c r="BS3" s="2" t="s">
        <v>31</v>
      </c>
      <c r="BT3" s="32" t="s">
        <v>32</v>
      </c>
      <c r="BU3" s="32" t="s">
        <v>33</v>
      </c>
      <c r="BV3" s="32" t="s">
        <v>34</v>
      </c>
      <c r="BW3" s="32" t="s">
        <v>35</v>
      </c>
      <c r="BX3" s="32" t="s">
        <v>36</v>
      </c>
      <c r="BY3" s="2" t="s">
        <v>37</v>
      </c>
      <c r="BZ3" s="2" t="s">
        <v>38</v>
      </c>
      <c r="CA3" s="2" t="s">
        <v>42</v>
      </c>
      <c r="CB3" s="2" t="s">
        <v>43</v>
      </c>
      <c r="CC3" s="2" t="s">
        <v>44</v>
      </c>
      <c r="CD3" s="2" t="s">
        <v>45</v>
      </c>
      <c r="CE3" s="2" t="s">
        <v>46</v>
      </c>
      <c r="CF3" s="2" t="s">
        <v>47</v>
      </c>
      <c r="CG3" s="2" t="s">
        <v>48</v>
      </c>
      <c r="CH3" s="2" t="s">
        <v>49</v>
      </c>
      <c r="CI3" s="2" t="s">
        <v>50</v>
      </c>
      <c r="CJ3" s="2" t="s">
        <v>51</v>
      </c>
    </row>
    <row r="4" spans="1:88" ht="22.5" x14ac:dyDescent="0.45">
      <c r="A4" s="114" t="s">
        <v>147</v>
      </c>
      <c r="B4" s="114" t="s">
        <v>148</v>
      </c>
      <c r="C4" s="513">
        <f>IF(ISBLANK(F4)," ",_xlfn.RANK.EQ(E4,E$4:E$43))</f>
        <v>4</v>
      </c>
      <c r="D4" s="514">
        <f t="shared" ref="D4:D43" si="0">IF(ISBLANK(F4),"",(F4+(G4*1.0001)))</f>
        <v>69</v>
      </c>
      <c r="E4" s="515">
        <f t="shared" ref="E4:E43" si="1">IF(D4&lt;MAX(D4:D43),ROUND(D4,1),D4)</f>
        <v>69</v>
      </c>
      <c r="F4" s="516">
        <v>69</v>
      </c>
      <c r="G4" s="516">
        <v>0</v>
      </c>
      <c r="H4" s="517">
        <f t="shared" ref="H4:H43" si="2">IF(C4=1,AX$40,IF(C4=2,AX$41,IF(C4=3,AX$42,IF(C4=4,AX$43,IF(C4=5,AX$44,IF(C4=6,AX$45,IF(C4=7,AX$46,IF(C4=8,AX$47,IF(C4=9,AX$48,IF(C4=10,AX$49,"0 "))))))))))</f>
        <v>0</v>
      </c>
      <c r="I4" s="518" t="str">
        <f t="shared" ref="I4:I43" si="3">IF(N(H4)=0,"",ROUND(H4,0))</f>
        <v/>
      </c>
      <c r="J4" s="71" t="str">
        <f>IF(ISBLANK(M4)," ",_xlfn.RANK.EQ(L4,L$4:L$43))</f>
        <v xml:space="preserve"> </v>
      </c>
      <c r="K4" s="72" t="str">
        <f t="shared" ref="K4:K43" si="4">IF(ISBLANK(M4),"",(M4+(N4*1.0001)))</f>
        <v/>
      </c>
      <c r="L4" s="72" t="str">
        <f t="shared" ref="L4:L43" si="5">IF(K4&lt;MAX(K4:K43),ROUND(K4,1),K4)</f>
        <v/>
      </c>
      <c r="M4" s="123"/>
      <c r="N4" s="123"/>
      <c r="O4" s="73" t="str">
        <f t="shared" ref="O4:O43" si="6">IF(J4=1,BB$40,IF(J4=2,BB$41,IF(J4=3,BB$42,IF(J4=4,BB$43,IF(J4=5,BB$44,IF(J4=6,BB$45,IF(J4=7,BB$46,IF(J4=8,BB$47,IF(J4=9,BB$48,IF(J4=10,BB$49,"0 "))))))))))</f>
        <v xml:space="preserve">0 </v>
      </c>
      <c r="P4" s="200" t="str">
        <f t="shared" ref="P4:P43" si="7">IF(N(O4)=0,"",ROUND(O4,0))</f>
        <v/>
      </c>
      <c r="Q4" s="84">
        <f>IF(ISBLANK(T4)," ",_xlfn.RANK.EQ(S4,S$4:S$43))</f>
        <v>4</v>
      </c>
      <c r="R4" s="85">
        <f t="shared" ref="R4:R43" si="8">IF(ISBLANK(T4),"",(T4+(U4*1.0001)))</f>
        <v>69.506950000000003</v>
      </c>
      <c r="S4" s="85">
        <f t="shared" ref="S4:S43" si="9">IF(R4&lt;MAX(R4:R43),ROUND(R4,1),R4)</f>
        <v>69.5</v>
      </c>
      <c r="T4" s="323">
        <v>0</v>
      </c>
      <c r="U4" s="323">
        <v>69.5</v>
      </c>
      <c r="V4" s="201">
        <f>IF(Q4=1,BF$40,IF(Q4=2,BF$41,IF(Q4=3,BF$42,IF(Q4=4,BF$43,IF(Q4=5,BF$44,IF(Q4=6,BF$45,IF(Q4=7,BF$46,IF(Q4=8,BF$47,IF(Q4=9,BF$48,IF(Q4=10,BF$49,"0 "))))))))))</f>
        <v>0</v>
      </c>
      <c r="W4" s="202" t="str">
        <f t="shared" ref="W4:W43" si="10">IF(N(V4)=0,"",ROUND(V4,0))</f>
        <v/>
      </c>
      <c r="X4" s="474">
        <f t="shared" ref="X4:X12" si="11">IF(ISBLANK(AA4)," ",_xlfn.RANK.EQ(Z4,Z$4:Z$43))</f>
        <v>1</v>
      </c>
      <c r="Y4" s="475">
        <f t="shared" ref="Y4:Y12" si="12">IF(ISBLANK(AA4),"",(AA4+(AB4*1.0001)))</f>
        <v>138.00684999999999</v>
      </c>
      <c r="Z4" s="475">
        <f t="shared" ref="Z4:Z43" si="13">IF(Y4&lt;MAX(Y4:Y43),ROUND(Y4,1),Y4)</f>
        <v>138.00684999999999</v>
      </c>
      <c r="AA4" s="476">
        <v>69.5</v>
      </c>
      <c r="AB4" s="476">
        <v>68.5</v>
      </c>
      <c r="AC4" s="477">
        <f>IF(X4=1,BJ$40,IF(X4=2,BJ$41,IF(X4=3,BJ$42,IF(X4=4,BJ$43,IF(X4=5,BJ$44,IF(X4=6,BJ$45,IF(X4=7,BJ$46,IF(X4=8,BJ$47,IF(X4=9,BJ$48,IF(X4=10,BJ$49,"0 "))))))))))</f>
        <v>10</v>
      </c>
      <c r="AD4" s="478">
        <f t="shared" ref="AD4:AD43" si="14">IF(N(AC4)=0,"",ROUND(AC4,0))</f>
        <v>10</v>
      </c>
      <c r="AE4" s="455">
        <f t="shared" ref="AE4:AE12" si="15">IF(ISBLANK(AH4)," ",_xlfn.RANK.EQ(AG4,AG$4:AG$43))</f>
        <v>1</v>
      </c>
      <c r="AF4" s="456">
        <f t="shared" ref="AF4:AF12" si="16">IF(ISBLANK(AH4),"",(AH4+(AI4*1.0001)))</f>
        <v>138.5069</v>
      </c>
      <c r="AG4" s="456">
        <f>IF(AF4&lt;MAX(AF4:AF43),ROUND(AF4,1),AF4)</f>
        <v>138.5069</v>
      </c>
      <c r="AH4" s="457">
        <v>69.5</v>
      </c>
      <c r="AI4" s="457">
        <v>69</v>
      </c>
      <c r="AJ4" s="458">
        <f t="shared" ref="AJ4:AJ43" si="17">IF(AE4=1,BN$40,IF(AE4=2,BN$41,IF(AE4=3,BN$42,IF(AE4=4,BN$43,IF(AE4=5,BN$44,IF(AE4=6,BN$45,IF(AE4=7,BN$46,IF(AE4=8,BN$47,IF(AE4=9,BN$48,IF(AE4=10,BN$49,"0"))))))))))</f>
        <v>7</v>
      </c>
      <c r="AK4" s="459">
        <f>IF(N(AJ4)=0,"",ROUND(AJ4,0))</f>
        <v>7</v>
      </c>
      <c r="AL4" s="468" t="str">
        <f>IF(ISBLANK(AO4)," ",_xlfn.RANK.EQ(AN4,AN$4:AN$43))</f>
        <v xml:space="preserve"> </v>
      </c>
      <c r="AM4" s="469" t="str">
        <f>IF(ISBLANK(AO4),"",(AO4+(AP4*1.0001)))</f>
        <v/>
      </c>
      <c r="AN4" s="470" t="str">
        <f>IF(AM4&lt;MAX(AM4:AM43),ROUND(AM4,1),AM4)</f>
        <v/>
      </c>
      <c r="AO4" s="471"/>
      <c r="AP4" s="471"/>
      <c r="AQ4" s="472" t="str">
        <f t="shared" ref="AQ4:AQ43" si="18">IF(AL4=1,BR$40,IF(AL4=2,BR$41,IF(AL4=3,BR$42,IF(AL4=4,BR$43,IF(AL4=5,BR$44,IF(AL4=6,BR$45,IF(AL4=7,BR$46,IF(AL4=8,BR$47,IF(AL4=9,BR$48,IF(AL4=10,BR$49,"0"))))))))))</f>
        <v>0</v>
      </c>
      <c r="AR4" s="473" t="str">
        <f>IF(N(AQ4)=0,"",ROUND(AQ4,0))</f>
        <v/>
      </c>
      <c r="AS4" s="214">
        <f t="shared" ref="AS4:AS43" si="19">COUNT(C4,J4,Q4,X4,AE4,AL4)</f>
        <v>4</v>
      </c>
      <c r="AT4" s="215">
        <f t="shared" ref="AT4:AT43" si="20">H4+O4+V4+AC4+AJ4+AQ4</f>
        <v>17</v>
      </c>
      <c r="AU4" s="110"/>
      <c r="AW4" s="11" t="s">
        <v>9</v>
      </c>
      <c r="AX4" s="11" t="s">
        <v>10</v>
      </c>
      <c r="AY4" s="11" t="s">
        <v>11</v>
      </c>
      <c r="AZ4" s="11" t="s">
        <v>12</v>
      </c>
      <c r="BA4" s="11" t="s">
        <v>13</v>
      </c>
      <c r="BB4" s="11" t="s">
        <v>14</v>
      </c>
      <c r="BC4" s="11" t="s">
        <v>15</v>
      </c>
      <c r="BD4" s="11" t="s">
        <v>16</v>
      </c>
      <c r="BE4" s="11" t="s">
        <v>17</v>
      </c>
      <c r="BF4" s="11" t="s">
        <v>18</v>
      </c>
      <c r="BG4" s="11" t="s">
        <v>19</v>
      </c>
      <c r="BH4" s="11" t="s">
        <v>20</v>
      </c>
      <c r="BI4" s="11" t="s">
        <v>21</v>
      </c>
      <c r="BJ4" s="11" t="s">
        <v>22</v>
      </c>
      <c r="BK4" s="11" t="s">
        <v>23</v>
      </c>
      <c r="BL4" s="11" t="s">
        <v>24</v>
      </c>
      <c r="BM4" s="11" t="s">
        <v>25</v>
      </c>
      <c r="BN4" s="11" t="s">
        <v>26</v>
      </c>
      <c r="BO4" s="11" t="s">
        <v>27</v>
      </c>
      <c r="BP4" s="11" t="s">
        <v>28</v>
      </c>
      <c r="BQ4" s="11" t="s">
        <v>29</v>
      </c>
      <c r="BR4" s="11" t="s">
        <v>30</v>
      </c>
      <c r="BS4" s="11" t="s">
        <v>31</v>
      </c>
      <c r="BT4" s="140" t="s">
        <v>32</v>
      </c>
      <c r="BU4" s="140" t="s">
        <v>33</v>
      </c>
      <c r="BV4" s="140" t="s">
        <v>34</v>
      </c>
      <c r="BW4" s="140" t="s">
        <v>35</v>
      </c>
      <c r="BX4" s="140" t="s">
        <v>36</v>
      </c>
      <c r="BY4" s="11" t="s">
        <v>37</v>
      </c>
      <c r="BZ4" s="11" t="s">
        <v>38</v>
      </c>
      <c r="CA4" s="11">
        <v>31</v>
      </c>
      <c r="CB4" s="11">
        <v>32</v>
      </c>
      <c r="CC4" s="11">
        <v>33</v>
      </c>
      <c r="CD4" s="11">
        <v>34</v>
      </c>
      <c r="CE4" s="11">
        <v>35</v>
      </c>
      <c r="CF4" s="11">
        <v>36</v>
      </c>
      <c r="CG4" s="11">
        <v>37</v>
      </c>
      <c r="CH4" s="11">
        <v>38</v>
      </c>
      <c r="CI4" s="11">
        <v>39</v>
      </c>
      <c r="CJ4" s="11">
        <v>40</v>
      </c>
    </row>
    <row r="5" spans="1:88" ht="22.5" x14ac:dyDescent="0.45">
      <c r="A5" s="115" t="s">
        <v>130</v>
      </c>
      <c r="B5" s="115" t="s">
        <v>181</v>
      </c>
      <c r="C5" s="78" t="str">
        <f t="shared" ref="C5:C43" si="21">IF(ISBLANK(F5)," ",_xlfn.RANK.EQ(E5,E$4:E$43))</f>
        <v xml:space="preserve"> </v>
      </c>
      <c r="D5" s="79" t="str">
        <f t="shared" si="0"/>
        <v/>
      </c>
      <c r="E5" s="199" t="str">
        <f t="shared" si="1"/>
        <v/>
      </c>
      <c r="F5" s="324"/>
      <c r="G5" s="324">
        <v>0</v>
      </c>
      <c r="H5" s="519" t="str">
        <f t="shared" si="2"/>
        <v xml:space="preserve">0 </v>
      </c>
      <c r="I5" s="80" t="str">
        <f t="shared" si="3"/>
        <v/>
      </c>
      <c r="J5" s="71">
        <f t="shared" ref="J5:J43" si="22">IF(ISBLANK(M5)," ",_xlfn.RANK.EQ(L5,L$4:L$43))</f>
        <v>2</v>
      </c>
      <c r="K5" s="72">
        <f t="shared" si="4"/>
        <v>135.0067</v>
      </c>
      <c r="L5" s="72">
        <f t="shared" si="5"/>
        <v>135</v>
      </c>
      <c r="M5" s="123">
        <v>68</v>
      </c>
      <c r="N5" s="123">
        <v>67</v>
      </c>
      <c r="O5" s="73">
        <f t="shared" si="6"/>
        <v>3</v>
      </c>
      <c r="P5" s="216">
        <f t="shared" si="7"/>
        <v>3</v>
      </c>
      <c r="Q5" s="84">
        <f t="shared" ref="Q5:Q43" si="23">IF(ISBLANK(T5)," ",_xlfn.RANK.EQ(S5,S$4:S$43))</f>
        <v>1</v>
      </c>
      <c r="R5" s="85">
        <f t="shared" si="8"/>
        <v>136.0068</v>
      </c>
      <c r="S5" s="85">
        <f t="shared" si="9"/>
        <v>136.0068</v>
      </c>
      <c r="T5" s="323">
        <v>68</v>
      </c>
      <c r="U5" s="323">
        <v>68</v>
      </c>
      <c r="V5" s="201">
        <f t="shared" ref="V5:V43" si="24">IF(Q5=1,BF$40,IF(Q5=2,BF$41,IF(Q5=3,BF$42,IF(Q5=4,BF$43,IF(Q5=5,BF$44,IF(Q5=6,BF$45,IF(Q5=7,BF$46,IF(Q5=8,BF$47,IF(Q5=9,BF$48,IF(Q5=10,BF$49,"0 "))))))))))</f>
        <v>9</v>
      </c>
      <c r="W5" s="86">
        <f t="shared" si="10"/>
        <v>9</v>
      </c>
      <c r="X5" s="479">
        <f t="shared" si="11"/>
        <v>4</v>
      </c>
      <c r="Y5" s="480">
        <f t="shared" si="12"/>
        <v>66.006600000000006</v>
      </c>
      <c r="Z5" s="480">
        <f t="shared" si="13"/>
        <v>66</v>
      </c>
      <c r="AA5" s="481">
        <v>0</v>
      </c>
      <c r="AB5" s="481">
        <v>66</v>
      </c>
      <c r="AC5" s="482">
        <f t="shared" ref="AC5:AC43" si="25">IF(X5=1,BJ$40,IF(X5=2,BJ$41,IF(X5=3,BJ$42,IF(X5=4,BJ$43,IF(X5=5,BJ$44,IF(X5=6,BJ$45,IF(X5=7,BJ$46,IF(X5=8,BJ$47,IF(X5=9,BJ$48,IF(X5=10,BJ$49,"0"))))))))))</f>
        <v>0</v>
      </c>
      <c r="AD5" s="483" t="str">
        <f t="shared" si="14"/>
        <v/>
      </c>
      <c r="AE5" s="205">
        <f t="shared" si="15"/>
        <v>2</v>
      </c>
      <c r="AF5" s="206">
        <f t="shared" si="16"/>
        <v>136.00684999999999</v>
      </c>
      <c r="AG5" s="206">
        <f t="shared" ref="AG5:AG43" si="26">IF(AF5&lt;MAX(AF5:AF44),ROUND(AF5,1),AF5)</f>
        <v>136.00684999999999</v>
      </c>
      <c r="AH5" s="130">
        <v>67.5</v>
      </c>
      <c r="AI5" s="130">
        <v>68.5</v>
      </c>
      <c r="AJ5" s="460">
        <f t="shared" si="17"/>
        <v>5</v>
      </c>
      <c r="AK5" s="207">
        <f t="shared" ref="AK5:AK43" si="27">IF(N(AJ5)=0,"",ROUND(AJ5,0))</f>
        <v>5</v>
      </c>
      <c r="AL5" s="209" t="str">
        <f t="shared" ref="AL5:AL12" si="28">IF(ISBLANK(AO5)," ",_xlfn.RANK.EQ(AN5,AN$4:AN$43))</f>
        <v xml:space="preserve"> </v>
      </c>
      <c r="AM5" s="210" t="str">
        <f t="shared" ref="AM5:AM43" si="29">IF(ISBLANK(AO5),"",(AO5+(AP5*1.0001)))</f>
        <v/>
      </c>
      <c r="AN5" s="211" t="str">
        <f t="shared" ref="AN5:AN43" si="30">IF(AM5&lt;MAX(AM5:AM44),ROUND(AM5,1),AM5)</f>
        <v/>
      </c>
      <c r="AO5" s="134"/>
      <c r="AP5" s="134"/>
      <c r="AQ5" s="449" t="str">
        <f t="shared" si="18"/>
        <v>0</v>
      </c>
      <c r="AR5" s="213" t="str">
        <f t="shared" ref="AR5:AR43" si="31">IF(N(AQ5)=0,"",ROUND(AQ5,0))</f>
        <v/>
      </c>
      <c r="AS5" s="214">
        <f t="shared" si="19"/>
        <v>4</v>
      </c>
      <c r="AT5" s="215">
        <f t="shared" si="20"/>
        <v>17</v>
      </c>
      <c r="AV5" s="9">
        <v>1</v>
      </c>
      <c r="AW5" s="2">
        <v>1</v>
      </c>
      <c r="AX5" s="2">
        <v>3</v>
      </c>
      <c r="AY5" s="2">
        <v>5</v>
      </c>
      <c r="AZ5" s="2">
        <v>7</v>
      </c>
      <c r="BA5" s="2">
        <f t="shared" ref="BA5:CJ5" si="32">SUM(5+BA4-1)</f>
        <v>9</v>
      </c>
      <c r="BB5" s="2">
        <f t="shared" si="32"/>
        <v>10</v>
      </c>
      <c r="BC5" s="2">
        <f t="shared" si="32"/>
        <v>11</v>
      </c>
      <c r="BD5" s="2">
        <f t="shared" si="32"/>
        <v>12</v>
      </c>
      <c r="BE5" s="2">
        <f t="shared" si="32"/>
        <v>13</v>
      </c>
      <c r="BF5" s="2">
        <f t="shared" si="32"/>
        <v>14</v>
      </c>
      <c r="BG5" s="2">
        <f t="shared" si="32"/>
        <v>15</v>
      </c>
      <c r="BH5" s="2">
        <f t="shared" si="32"/>
        <v>16</v>
      </c>
      <c r="BI5" s="2">
        <f t="shared" si="32"/>
        <v>17</v>
      </c>
      <c r="BJ5" s="2">
        <f t="shared" si="32"/>
        <v>18</v>
      </c>
      <c r="BK5" s="2">
        <f t="shared" si="32"/>
        <v>19</v>
      </c>
      <c r="BL5" s="2">
        <f t="shared" si="32"/>
        <v>20</v>
      </c>
      <c r="BM5" s="2">
        <f t="shared" si="32"/>
        <v>21</v>
      </c>
      <c r="BN5" s="2">
        <f t="shared" si="32"/>
        <v>22</v>
      </c>
      <c r="BO5" s="2">
        <f t="shared" si="32"/>
        <v>23</v>
      </c>
      <c r="BP5" s="2">
        <f t="shared" si="32"/>
        <v>24</v>
      </c>
      <c r="BQ5" s="2">
        <f t="shared" si="32"/>
        <v>25</v>
      </c>
      <c r="BR5" s="2">
        <f t="shared" si="32"/>
        <v>26</v>
      </c>
      <c r="BS5" s="2">
        <f t="shared" si="32"/>
        <v>27</v>
      </c>
      <c r="BT5" s="32">
        <f t="shared" si="32"/>
        <v>28</v>
      </c>
      <c r="BU5" s="32">
        <f t="shared" si="32"/>
        <v>29</v>
      </c>
      <c r="BV5" s="32">
        <f t="shared" si="32"/>
        <v>30</v>
      </c>
      <c r="BW5" s="32">
        <f t="shared" si="32"/>
        <v>31</v>
      </c>
      <c r="BX5" s="32">
        <f t="shared" si="32"/>
        <v>32</v>
      </c>
      <c r="BY5" s="2">
        <f t="shared" si="32"/>
        <v>33</v>
      </c>
      <c r="BZ5" s="2">
        <f t="shared" si="32"/>
        <v>34</v>
      </c>
      <c r="CA5" s="2">
        <f t="shared" si="32"/>
        <v>35</v>
      </c>
      <c r="CB5" s="2">
        <f t="shared" si="32"/>
        <v>36</v>
      </c>
      <c r="CC5" s="2">
        <f t="shared" si="32"/>
        <v>37</v>
      </c>
      <c r="CD5" s="2">
        <f t="shared" si="32"/>
        <v>38</v>
      </c>
      <c r="CE5" s="2">
        <f t="shared" si="32"/>
        <v>39</v>
      </c>
      <c r="CF5" s="2">
        <f t="shared" si="32"/>
        <v>40</v>
      </c>
      <c r="CG5" s="2">
        <f t="shared" si="32"/>
        <v>41</v>
      </c>
      <c r="CH5" s="2">
        <f t="shared" si="32"/>
        <v>42</v>
      </c>
      <c r="CI5" s="2">
        <f t="shared" si="32"/>
        <v>43</v>
      </c>
      <c r="CJ5" s="2">
        <f t="shared" si="32"/>
        <v>44</v>
      </c>
    </row>
    <row r="6" spans="1:88" ht="22.5" x14ac:dyDescent="0.45">
      <c r="A6" s="114" t="s">
        <v>112</v>
      </c>
      <c r="B6" s="114" t="s">
        <v>149</v>
      </c>
      <c r="C6" s="78">
        <f t="shared" si="21"/>
        <v>3</v>
      </c>
      <c r="D6" s="79">
        <f t="shared" si="0"/>
        <v>128.006</v>
      </c>
      <c r="E6" s="199">
        <f t="shared" si="1"/>
        <v>128</v>
      </c>
      <c r="F6" s="324">
        <v>68</v>
      </c>
      <c r="G6" s="324">
        <v>60</v>
      </c>
      <c r="H6" s="519">
        <f t="shared" si="2"/>
        <v>0</v>
      </c>
      <c r="I6" s="80" t="str">
        <f t="shared" si="3"/>
        <v/>
      </c>
      <c r="J6" s="71">
        <f t="shared" si="22"/>
        <v>3</v>
      </c>
      <c r="K6" s="72">
        <f t="shared" si="4"/>
        <v>132.50675000000001</v>
      </c>
      <c r="L6" s="72">
        <f t="shared" si="5"/>
        <v>132.5</v>
      </c>
      <c r="M6" s="123">
        <v>65</v>
      </c>
      <c r="N6" s="123">
        <v>67.5</v>
      </c>
      <c r="O6" s="73">
        <f t="shared" si="6"/>
        <v>0</v>
      </c>
      <c r="P6" s="216" t="str">
        <f t="shared" si="7"/>
        <v/>
      </c>
      <c r="Q6" s="84">
        <f t="shared" si="23"/>
        <v>5</v>
      </c>
      <c r="R6" s="85">
        <f t="shared" si="8"/>
        <v>68</v>
      </c>
      <c r="S6" s="85">
        <f t="shared" si="9"/>
        <v>68</v>
      </c>
      <c r="T6" s="323">
        <v>68</v>
      </c>
      <c r="U6" s="323">
        <v>0</v>
      </c>
      <c r="V6" s="201">
        <f t="shared" si="24"/>
        <v>0</v>
      </c>
      <c r="W6" s="86" t="str">
        <f t="shared" si="10"/>
        <v/>
      </c>
      <c r="X6" s="479">
        <f t="shared" si="11"/>
        <v>3</v>
      </c>
      <c r="Y6" s="480">
        <f t="shared" si="12"/>
        <v>136.0067</v>
      </c>
      <c r="Z6" s="480">
        <f t="shared" si="13"/>
        <v>136</v>
      </c>
      <c r="AA6" s="481">
        <v>69</v>
      </c>
      <c r="AB6" s="481">
        <v>67</v>
      </c>
      <c r="AC6" s="482">
        <f t="shared" si="25"/>
        <v>6</v>
      </c>
      <c r="AD6" s="483">
        <f t="shared" si="14"/>
        <v>6</v>
      </c>
      <c r="AE6" s="205">
        <f t="shared" si="15"/>
        <v>3</v>
      </c>
      <c r="AF6" s="206">
        <f t="shared" si="16"/>
        <v>134.00664999999998</v>
      </c>
      <c r="AG6" s="206">
        <f t="shared" si="26"/>
        <v>134.00664999999998</v>
      </c>
      <c r="AH6" s="130">
        <v>67.5</v>
      </c>
      <c r="AI6" s="130">
        <v>66.5</v>
      </c>
      <c r="AJ6" s="460">
        <f t="shared" si="17"/>
        <v>0</v>
      </c>
      <c r="AK6" s="461" t="str">
        <f t="shared" si="27"/>
        <v/>
      </c>
      <c r="AL6" s="209" t="str">
        <f t="shared" si="28"/>
        <v xml:space="preserve"> </v>
      </c>
      <c r="AM6" s="210" t="str">
        <f t="shared" si="29"/>
        <v/>
      </c>
      <c r="AN6" s="211" t="str">
        <f t="shared" si="30"/>
        <v/>
      </c>
      <c r="AO6" s="134"/>
      <c r="AP6" s="134"/>
      <c r="AQ6" s="449" t="str">
        <f t="shared" si="18"/>
        <v>0</v>
      </c>
      <c r="AR6" s="213" t="str">
        <f t="shared" si="31"/>
        <v/>
      </c>
      <c r="AS6" s="214">
        <f t="shared" si="19"/>
        <v>5</v>
      </c>
      <c r="AT6" s="215">
        <f t="shared" si="20"/>
        <v>6</v>
      </c>
      <c r="AV6" s="2">
        <v>2</v>
      </c>
      <c r="AY6" s="2">
        <f t="shared" ref="AY6" si="33">SUM(AY5-2)</f>
        <v>3</v>
      </c>
      <c r="AZ6" s="2">
        <f>SUM(AZ5-2)</f>
        <v>5</v>
      </c>
      <c r="BA6" s="2">
        <f>SUM(BA5-2)</f>
        <v>7</v>
      </c>
      <c r="BB6" s="2">
        <f t="shared" ref="BB6:BY6" si="34">SUM(BB5-2)</f>
        <v>8</v>
      </c>
      <c r="BC6" s="2">
        <f t="shared" si="34"/>
        <v>9</v>
      </c>
      <c r="BD6" s="2">
        <f t="shared" si="34"/>
        <v>10</v>
      </c>
      <c r="BE6" s="2">
        <f t="shared" si="34"/>
        <v>11</v>
      </c>
      <c r="BF6" s="2">
        <f t="shared" si="34"/>
        <v>12</v>
      </c>
      <c r="BG6" s="2">
        <f t="shared" si="34"/>
        <v>13</v>
      </c>
      <c r="BH6" s="2">
        <f t="shared" si="34"/>
        <v>14</v>
      </c>
      <c r="BI6" s="2">
        <f t="shared" si="34"/>
        <v>15</v>
      </c>
      <c r="BJ6" s="2">
        <f t="shared" si="34"/>
        <v>16</v>
      </c>
      <c r="BK6" s="2">
        <f t="shared" si="34"/>
        <v>17</v>
      </c>
      <c r="BL6" s="2">
        <f t="shared" si="34"/>
        <v>18</v>
      </c>
      <c r="BM6" s="2">
        <f t="shared" si="34"/>
        <v>19</v>
      </c>
      <c r="BN6" s="2">
        <f t="shared" si="34"/>
        <v>20</v>
      </c>
      <c r="BO6" s="2">
        <f t="shared" si="34"/>
        <v>21</v>
      </c>
      <c r="BP6" s="2">
        <f t="shared" si="34"/>
        <v>22</v>
      </c>
      <c r="BQ6" s="2">
        <f t="shared" si="34"/>
        <v>23</v>
      </c>
      <c r="BR6" s="2">
        <f t="shared" si="34"/>
        <v>24</v>
      </c>
      <c r="BS6" s="2">
        <f t="shared" si="34"/>
        <v>25</v>
      </c>
      <c r="BT6" s="32">
        <f t="shared" si="34"/>
        <v>26</v>
      </c>
      <c r="BU6" s="32">
        <f t="shared" si="34"/>
        <v>27</v>
      </c>
      <c r="BV6" s="32">
        <f t="shared" si="34"/>
        <v>28</v>
      </c>
      <c r="BW6" s="32">
        <f t="shared" si="34"/>
        <v>29</v>
      </c>
      <c r="BX6" s="32">
        <f t="shared" si="34"/>
        <v>30</v>
      </c>
      <c r="BY6" s="2">
        <f t="shared" si="34"/>
        <v>31</v>
      </c>
      <c r="BZ6" s="2">
        <f>SUM(BZ5-2)</f>
        <v>32</v>
      </c>
      <c r="CA6" s="2">
        <f t="shared" ref="CA6:CJ6" si="35">SUM(CA5-2)</f>
        <v>33</v>
      </c>
      <c r="CB6" s="2">
        <f t="shared" si="35"/>
        <v>34</v>
      </c>
      <c r="CC6" s="2">
        <f t="shared" si="35"/>
        <v>35</v>
      </c>
      <c r="CD6" s="2">
        <f t="shared" si="35"/>
        <v>36</v>
      </c>
      <c r="CE6" s="2">
        <f t="shared" si="35"/>
        <v>37</v>
      </c>
      <c r="CF6" s="2">
        <f t="shared" si="35"/>
        <v>38</v>
      </c>
      <c r="CG6" s="2">
        <f t="shared" si="35"/>
        <v>39</v>
      </c>
      <c r="CH6" s="2">
        <f t="shared" si="35"/>
        <v>40</v>
      </c>
      <c r="CI6" s="2">
        <f t="shared" si="35"/>
        <v>41</v>
      </c>
      <c r="CJ6" s="2">
        <f t="shared" si="35"/>
        <v>42</v>
      </c>
    </row>
    <row r="7" spans="1:88" ht="22.5" x14ac:dyDescent="0.45">
      <c r="A7" s="114" t="s">
        <v>116</v>
      </c>
      <c r="B7" s="114" t="s">
        <v>117</v>
      </c>
      <c r="C7" s="78">
        <f t="shared" si="21"/>
        <v>1</v>
      </c>
      <c r="D7" s="79">
        <f t="shared" si="0"/>
        <v>135.5068</v>
      </c>
      <c r="E7" s="199">
        <f t="shared" si="1"/>
        <v>135.5068</v>
      </c>
      <c r="F7" s="324">
        <v>67.5</v>
      </c>
      <c r="G7" s="324">
        <v>68</v>
      </c>
      <c r="H7" s="519">
        <f t="shared" si="2"/>
        <v>7</v>
      </c>
      <c r="I7" s="80">
        <f t="shared" si="3"/>
        <v>7</v>
      </c>
      <c r="J7" s="71">
        <f t="shared" si="22"/>
        <v>1</v>
      </c>
      <c r="K7" s="72">
        <f t="shared" si="4"/>
        <v>139.50695000000002</v>
      </c>
      <c r="L7" s="72">
        <f t="shared" si="5"/>
        <v>139.50695000000002</v>
      </c>
      <c r="M7" s="123">
        <v>70</v>
      </c>
      <c r="N7" s="123">
        <v>69.5</v>
      </c>
      <c r="O7" s="73">
        <f t="shared" si="6"/>
        <v>5</v>
      </c>
      <c r="P7" s="216">
        <f t="shared" si="7"/>
        <v>5</v>
      </c>
      <c r="Q7" s="84" t="str">
        <f t="shared" si="23"/>
        <v xml:space="preserve"> </v>
      </c>
      <c r="R7" s="85" t="str">
        <f t="shared" si="8"/>
        <v/>
      </c>
      <c r="S7" s="85" t="str">
        <f t="shared" si="9"/>
        <v/>
      </c>
      <c r="T7" s="323"/>
      <c r="U7" s="323"/>
      <c r="V7" s="201" t="str">
        <f t="shared" si="24"/>
        <v xml:space="preserve">0 </v>
      </c>
      <c r="W7" s="86" t="str">
        <f t="shared" si="10"/>
        <v/>
      </c>
      <c r="X7" s="479">
        <f t="shared" si="11"/>
        <v>6</v>
      </c>
      <c r="Y7" s="480">
        <f t="shared" si="12"/>
        <v>0</v>
      </c>
      <c r="Z7" s="480">
        <f t="shared" si="13"/>
        <v>0</v>
      </c>
      <c r="AA7" s="481">
        <v>0</v>
      </c>
      <c r="AB7" s="481">
        <v>0</v>
      </c>
      <c r="AC7" s="482">
        <f t="shared" si="25"/>
        <v>0</v>
      </c>
      <c r="AD7" s="483" t="str">
        <f t="shared" si="14"/>
        <v/>
      </c>
      <c r="AE7" s="205" t="str">
        <f t="shared" si="15"/>
        <v xml:space="preserve"> </v>
      </c>
      <c r="AF7" s="206" t="str">
        <f t="shared" si="16"/>
        <v/>
      </c>
      <c r="AG7" s="206" t="str">
        <f t="shared" si="26"/>
        <v/>
      </c>
      <c r="AH7" s="130"/>
      <c r="AI7" s="130"/>
      <c r="AJ7" s="460" t="str">
        <f t="shared" si="17"/>
        <v>0</v>
      </c>
      <c r="AK7" s="207" t="str">
        <f t="shared" si="27"/>
        <v/>
      </c>
      <c r="AL7" s="209" t="str">
        <f t="shared" si="28"/>
        <v xml:space="preserve"> </v>
      </c>
      <c r="AM7" s="210" t="str">
        <f t="shared" si="29"/>
        <v/>
      </c>
      <c r="AN7" s="211" t="str">
        <f t="shared" si="30"/>
        <v/>
      </c>
      <c r="AO7" s="134"/>
      <c r="AP7" s="134"/>
      <c r="AQ7" s="449" t="str">
        <f t="shared" si="18"/>
        <v>0</v>
      </c>
      <c r="AR7" s="213" t="str">
        <f t="shared" si="31"/>
        <v/>
      </c>
      <c r="AS7" s="214">
        <f t="shared" si="19"/>
        <v>3</v>
      </c>
      <c r="AT7" s="215">
        <f t="shared" si="20"/>
        <v>12</v>
      </c>
      <c r="AV7" s="9">
        <v>3</v>
      </c>
      <c r="BA7" s="2">
        <f t="shared" ref="BA7:CJ14" si="36">SUM(BA6-2)</f>
        <v>5</v>
      </c>
      <c r="BB7" s="2">
        <f t="shared" si="36"/>
        <v>6</v>
      </c>
      <c r="BC7" s="2">
        <f t="shared" si="36"/>
        <v>7</v>
      </c>
      <c r="BD7" s="2">
        <f t="shared" si="36"/>
        <v>8</v>
      </c>
      <c r="BE7" s="2">
        <f t="shared" si="36"/>
        <v>9</v>
      </c>
      <c r="BF7" s="2">
        <f t="shared" si="36"/>
        <v>10</v>
      </c>
      <c r="BG7" s="2">
        <f t="shared" si="36"/>
        <v>11</v>
      </c>
      <c r="BH7" s="2">
        <f t="shared" si="36"/>
        <v>12</v>
      </c>
      <c r="BI7" s="2">
        <f t="shared" si="36"/>
        <v>13</v>
      </c>
      <c r="BJ7" s="2">
        <f t="shared" si="36"/>
        <v>14</v>
      </c>
      <c r="BK7" s="2">
        <f t="shared" si="36"/>
        <v>15</v>
      </c>
      <c r="BL7" s="2">
        <f t="shared" si="36"/>
        <v>16</v>
      </c>
      <c r="BM7" s="2">
        <f t="shared" si="36"/>
        <v>17</v>
      </c>
      <c r="BN7" s="2">
        <f t="shared" si="36"/>
        <v>18</v>
      </c>
      <c r="BO7" s="2">
        <f t="shared" si="36"/>
        <v>19</v>
      </c>
      <c r="BP7" s="2">
        <f t="shared" si="36"/>
        <v>20</v>
      </c>
      <c r="BQ7" s="2">
        <f t="shared" si="36"/>
        <v>21</v>
      </c>
      <c r="BR7" s="2">
        <f t="shared" si="36"/>
        <v>22</v>
      </c>
      <c r="BS7" s="2">
        <f t="shared" si="36"/>
        <v>23</v>
      </c>
      <c r="BT7" s="32">
        <f t="shared" si="36"/>
        <v>24</v>
      </c>
      <c r="BU7" s="32">
        <f t="shared" si="36"/>
        <v>25</v>
      </c>
      <c r="BV7" s="32">
        <f t="shared" si="36"/>
        <v>26</v>
      </c>
      <c r="BW7" s="32">
        <f t="shared" si="36"/>
        <v>27</v>
      </c>
      <c r="BX7" s="32">
        <f t="shared" si="36"/>
        <v>28</v>
      </c>
      <c r="BY7" s="2">
        <f t="shared" si="36"/>
        <v>29</v>
      </c>
      <c r="BZ7" s="2">
        <f t="shared" si="36"/>
        <v>30</v>
      </c>
      <c r="CA7" s="2">
        <f t="shared" si="36"/>
        <v>31</v>
      </c>
      <c r="CB7" s="2">
        <f t="shared" si="36"/>
        <v>32</v>
      </c>
      <c r="CC7" s="2">
        <f t="shared" si="36"/>
        <v>33</v>
      </c>
      <c r="CD7" s="2">
        <f t="shared" si="36"/>
        <v>34</v>
      </c>
      <c r="CE7" s="2">
        <f t="shared" si="36"/>
        <v>35</v>
      </c>
      <c r="CF7" s="2">
        <f t="shared" si="36"/>
        <v>36</v>
      </c>
      <c r="CG7" s="2">
        <f t="shared" si="36"/>
        <v>37</v>
      </c>
      <c r="CH7" s="2">
        <f t="shared" si="36"/>
        <v>38</v>
      </c>
      <c r="CI7" s="2">
        <f t="shared" si="36"/>
        <v>39</v>
      </c>
      <c r="CJ7" s="2">
        <f t="shared" si="36"/>
        <v>40</v>
      </c>
    </row>
    <row r="8" spans="1:88" ht="22.5" x14ac:dyDescent="0.45">
      <c r="A8" s="114" t="s">
        <v>150</v>
      </c>
      <c r="B8" s="114" t="s">
        <v>151</v>
      </c>
      <c r="C8" s="78">
        <f t="shared" si="21"/>
        <v>2</v>
      </c>
      <c r="D8" s="79">
        <f t="shared" si="0"/>
        <v>130.50620000000001</v>
      </c>
      <c r="E8" s="199">
        <f t="shared" si="1"/>
        <v>130.5</v>
      </c>
      <c r="F8" s="324">
        <v>68.5</v>
      </c>
      <c r="G8" s="324">
        <v>62</v>
      </c>
      <c r="H8" s="519">
        <f t="shared" si="2"/>
        <v>5</v>
      </c>
      <c r="I8" s="80">
        <f t="shared" si="3"/>
        <v>5</v>
      </c>
      <c r="J8" s="71" t="str">
        <f t="shared" si="22"/>
        <v xml:space="preserve"> </v>
      </c>
      <c r="K8" s="72" t="str">
        <f t="shared" si="4"/>
        <v/>
      </c>
      <c r="L8" s="72" t="str">
        <f t="shared" si="5"/>
        <v/>
      </c>
      <c r="M8" s="123"/>
      <c r="N8" s="123"/>
      <c r="O8" s="73" t="str">
        <f t="shared" si="6"/>
        <v xml:space="preserve">0 </v>
      </c>
      <c r="P8" s="216" t="str">
        <f t="shared" si="7"/>
        <v/>
      </c>
      <c r="Q8" s="84">
        <f t="shared" si="23"/>
        <v>3</v>
      </c>
      <c r="R8" s="85">
        <f t="shared" si="8"/>
        <v>122.0063</v>
      </c>
      <c r="S8" s="85">
        <f t="shared" si="9"/>
        <v>122</v>
      </c>
      <c r="T8" s="323">
        <v>59</v>
      </c>
      <c r="U8" s="323">
        <v>63</v>
      </c>
      <c r="V8" s="201">
        <f t="shared" si="24"/>
        <v>5</v>
      </c>
      <c r="W8" s="86">
        <f t="shared" si="10"/>
        <v>5</v>
      </c>
      <c r="X8" s="479">
        <f t="shared" si="11"/>
        <v>2</v>
      </c>
      <c r="Y8" s="480">
        <f t="shared" si="12"/>
        <v>137.5068</v>
      </c>
      <c r="Z8" s="480">
        <f t="shared" si="13"/>
        <v>137.5068</v>
      </c>
      <c r="AA8" s="481">
        <v>69.5</v>
      </c>
      <c r="AB8" s="481">
        <v>68</v>
      </c>
      <c r="AC8" s="482">
        <f t="shared" si="25"/>
        <v>8</v>
      </c>
      <c r="AD8" s="483">
        <f t="shared" si="14"/>
        <v>8</v>
      </c>
      <c r="AE8" s="205" t="str">
        <f t="shared" si="15"/>
        <v xml:space="preserve"> </v>
      </c>
      <c r="AF8" s="206" t="str">
        <f t="shared" si="16"/>
        <v/>
      </c>
      <c r="AG8" s="206" t="str">
        <f t="shared" si="26"/>
        <v/>
      </c>
      <c r="AH8" s="130"/>
      <c r="AI8" s="130"/>
      <c r="AJ8" s="460" t="str">
        <f t="shared" si="17"/>
        <v>0</v>
      </c>
      <c r="AK8" s="207" t="str">
        <f t="shared" si="27"/>
        <v/>
      </c>
      <c r="AL8" s="209" t="str">
        <f t="shared" si="28"/>
        <v xml:space="preserve"> </v>
      </c>
      <c r="AM8" s="210" t="str">
        <f t="shared" si="29"/>
        <v/>
      </c>
      <c r="AN8" s="211" t="str">
        <f t="shared" si="30"/>
        <v/>
      </c>
      <c r="AO8" s="134"/>
      <c r="AP8" s="134"/>
      <c r="AQ8" s="449" t="str">
        <f t="shared" si="18"/>
        <v>0</v>
      </c>
      <c r="AR8" s="213" t="str">
        <f t="shared" si="31"/>
        <v/>
      </c>
      <c r="AS8" s="214">
        <f t="shared" si="19"/>
        <v>3</v>
      </c>
      <c r="AT8" s="215">
        <f t="shared" si="20"/>
        <v>18</v>
      </c>
      <c r="AV8" s="2">
        <v>4</v>
      </c>
      <c r="BC8" s="2">
        <f t="shared" si="36"/>
        <v>5</v>
      </c>
      <c r="BD8" s="2">
        <f t="shared" si="36"/>
        <v>6</v>
      </c>
      <c r="BE8" s="2">
        <f t="shared" si="36"/>
        <v>7</v>
      </c>
      <c r="BF8" s="2">
        <f t="shared" si="36"/>
        <v>8</v>
      </c>
      <c r="BG8" s="2">
        <f t="shared" si="36"/>
        <v>9</v>
      </c>
      <c r="BH8" s="2">
        <f t="shared" si="36"/>
        <v>10</v>
      </c>
      <c r="BI8" s="2">
        <f t="shared" si="36"/>
        <v>11</v>
      </c>
      <c r="BJ8" s="2">
        <f t="shared" si="36"/>
        <v>12</v>
      </c>
      <c r="BK8" s="2">
        <f t="shared" si="36"/>
        <v>13</v>
      </c>
      <c r="BL8" s="2">
        <f t="shared" si="36"/>
        <v>14</v>
      </c>
      <c r="BM8" s="2">
        <f t="shared" si="36"/>
        <v>15</v>
      </c>
      <c r="BN8" s="2">
        <f t="shared" si="36"/>
        <v>16</v>
      </c>
      <c r="BO8" s="2">
        <f t="shared" si="36"/>
        <v>17</v>
      </c>
      <c r="BP8" s="2">
        <f t="shared" si="36"/>
        <v>18</v>
      </c>
      <c r="BQ8" s="2">
        <f t="shared" si="36"/>
        <v>19</v>
      </c>
      <c r="BR8" s="2">
        <f t="shared" si="36"/>
        <v>20</v>
      </c>
      <c r="BS8" s="2">
        <f t="shared" si="36"/>
        <v>21</v>
      </c>
      <c r="BT8" s="32">
        <f t="shared" si="36"/>
        <v>22</v>
      </c>
      <c r="BU8" s="32">
        <f t="shared" si="36"/>
        <v>23</v>
      </c>
      <c r="BV8" s="32">
        <f t="shared" si="36"/>
        <v>24</v>
      </c>
      <c r="BW8" s="32">
        <f t="shared" si="36"/>
        <v>25</v>
      </c>
      <c r="BX8" s="32">
        <f t="shared" si="36"/>
        <v>26</v>
      </c>
      <c r="BY8" s="2">
        <f t="shared" si="36"/>
        <v>27</v>
      </c>
      <c r="BZ8" s="2">
        <f t="shared" si="36"/>
        <v>28</v>
      </c>
      <c r="CA8" s="2">
        <f t="shared" si="36"/>
        <v>29</v>
      </c>
      <c r="CB8" s="2">
        <f t="shared" si="36"/>
        <v>30</v>
      </c>
      <c r="CC8" s="2">
        <f t="shared" si="36"/>
        <v>31</v>
      </c>
      <c r="CD8" s="2">
        <f t="shared" si="36"/>
        <v>32</v>
      </c>
      <c r="CE8" s="2">
        <f t="shared" si="36"/>
        <v>33</v>
      </c>
      <c r="CF8" s="2">
        <f t="shared" si="36"/>
        <v>34</v>
      </c>
      <c r="CG8" s="2">
        <f t="shared" si="36"/>
        <v>35</v>
      </c>
      <c r="CH8" s="2">
        <f t="shared" si="36"/>
        <v>36</v>
      </c>
      <c r="CI8" s="2">
        <f t="shared" si="36"/>
        <v>37</v>
      </c>
      <c r="CJ8" s="2">
        <f t="shared" si="36"/>
        <v>38</v>
      </c>
    </row>
    <row r="9" spans="1:88" ht="22.5" x14ac:dyDescent="0.45">
      <c r="A9" s="114" t="s">
        <v>94</v>
      </c>
      <c r="B9" s="114" t="s">
        <v>180</v>
      </c>
      <c r="C9" s="78" t="str">
        <f t="shared" si="21"/>
        <v xml:space="preserve"> </v>
      </c>
      <c r="D9" s="79" t="str">
        <f t="shared" si="0"/>
        <v/>
      </c>
      <c r="E9" s="199" t="str">
        <f t="shared" si="1"/>
        <v/>
      </c>
      <c r="F9" s="324"/>
      <c r="G9" s="324"/>
      <c r="H9" s="519" t="str">
        <f t="shared" si="2"/>
        <v xml:space="preserve">0 </v>
      </c>
      <c r="I9" s="80" t="str">
        <f t="shared" si="3"/>
        <v/>
      </c>
      <c r="J9" s="71" t="str">
        <f t="shared" si="22"/>
        <v xml:space="preserve"> </v>
      </c>
      <c r="K9" s="72" t="str">
        <f t="shared" si="4"/>
        <v/>
      </c>
      <c r="L9" s="72" t="str">
        <f t="shared" si="5"/>
        <v/>
      </c>
      <c r="M9" s="123"/>
      <c r="N9" s="123"/>
      <c r="O9" s="73" t="str">
        <f t="shared" si="6"/>
        <v xml:space="preserve">0 </v>
      </c>
      <c r="P9" s="216" t="str">
        <f t="shared" si="7"/>
        <v/>
      </c>
      <c r="Q9" s="84" t="str">
        <f t="shared" si="23"/>
        <v xml:space="preserve"> </v>
      </c>
      <c r="R9" s="85" t="str">
        <f t="shared" si="8"/>
        <v/>
      </c>
      <c r="S9" s="85" t="str">
        <f t="shared" si="9"/>
        <v/>
      </c>
      <c r="T9" s="323"/>
      <c r="U9" s="323"/>
      <c r="V9" s="201" t="str">
        <f t="shared" si="24"/>
        <v xml:space="preserve">0 </v>
      </c>
      <c r="W9" s="86" t="str">
        <f t="shared" si="10"/>
        <v/>
      </c>
      <c r="X9" s="479" t="str">
        <f t="shared" si="11"/>
        <v xml:space="preserve"> </v>
      </c>
      <c r="Y9" s="480" t="str">
        <f t="shared" si="12"/>
        <v/>
      </c>
      <c r="Z9" s="480" t="str">
        <f t="shared" si="13"/>
        <v/>
      </c>
      <c r="AA9" s="481"/>
      <c r="AB9" s="481"/>
      <c r="AC9" s="482" t="str">
        <f t="shared" si="25"/>
        <v>0</v>
      </c>
      <c r="AD9" s="483" t="str">
        <f t="shared" si="14"/>
        <v/>
      </c>
      <c r="AE9" s="205" t="str">
        <f t="shared" si="15"/>
        <v xml:space="preserve"> </v>
      </c>
      <c r="AF9" s="206" t="str">
        <f t="shared" si="16"/>
        <v/>
      </c>
      <c r="AG9" s="206" t="str">
        <f t="shared" si="26"/>
        <v/>
      </c>
      <c r="AH9" s="130"/>
      <c r="AI9" s="130"/>
      <c r="AJ9" s="460" t="str">
        <f t="shared" si="17"/>
        <v>0</v>
      </c>
      <c r="AK9" s="207" t="str">
        <f t="shared" si="27"/>
        <v/>
      </c>
      <c r="AL9" s="209" t="str">
        <f t="shared" si="28"/>
        <v xml:space="preserve"> </v>
      </c>
      <c r="AM9" s="210" t="str">
        <f t="shared" si="29"/>
        <v/>
      </c>
      <c r="AN9" s="211" t="str">
        <f t="shared" si="30"/>
        <v/>
      </c>
      <c r="AO9" s="134"/>
      <c r="AP9" s="134"/>
      <c r="AQ9" s="449" t="str">
        <f t="shared" si="18"/>
        <v>0</v>
      </c>
      <c r="AR9" s="213" t="str">
        <f t="shared" si="31"/>
        <v/>
      </c>
      <c r="AS9" s="214">
        <f t="shared" si="19"/>
        <v>0</v>
      </c>
      <c r="AT9" s="215">
        <f t="shared" si="20"/>
        <v>0</v>
      </c>
      <c r="AV9" s="9">
        <v>5</v>
      </c>
      <c r="BF9" s="2">
        <f t="shared" si="36"/>
        <v>6</v>
      </c>
      <c r="BG9" s="2">
        <f t="shared" si="36"/>
        <v>7</v>
      </c>
      <c r="BH9" s="2">
        <f t="shared" si="36"/>
        <v>8</v>
      </c>
      <c r="BI9" s="2">
        <f t="shared" si="36"/>
        <v>9</v>
      </c>
      <c r="BJ9" s="2">
        <f t="shared" si="36"/>
        <v>10</v>
      </c>
      <c r="BK9" s="2">
        <f t="shared" si="36"/>
        <v>11</v>
      </c>
      <c r="BL9" s="2">
        <f t="shared" si="36"/>
        <v>12</v>
      </c>
      <c r="BM9" s="2">
        <f t="shared" si="36"/>
        <v>13</v>
      </c>
      <c r="BN9" s="2">
        <f t="shared" si="36"/>
        <v>14</v>
      </c>
      <c r="BO9" s="2">
        <f t="shared" si="36"/>
        <v>15</v>
      </c>
      <c r="BP9" s="2">
        <f t="shared" si="36"/>
        <v>16</v>
      </c>
      <c r="BQ9" s="2">
        <f t="shared" si="36"/>
        <v>17</v>
      </c>
      <c r="BR9" s="2">
        <f t="shared" si="36"/>
        <v>18</v>
      </c>
      <c r="BS9" s="2">
        <f t="shared" si="36"/>
        <v>19</v>
      </c>
      <c r="BT9" s="32">
        <f t="shared" si="36"/>
        <v>20</v>
      </c>
      <c r="BU9" s="32">
        <f t="shared" si="36"/>
        <v>21</v>
      </c>
      <c r="BV9" s="32">
        <f t="shared" si="36"/>
        <v>22</v>
      </c>
      <c r="BW9" s="32">
        <f t="shared" si="36"/>
        <v>23</v>
      </c>
      <c r="BX9" s="32">
        <f t="shared" si="36"/>
        <v>24</v>
      </c>
      <c r="BY9" s="2">
        <f t="shared" si="36"/>
        <v>25</v>
      </c>
      <c r="BZ9" s="2">
        <f t="shared" si="36"/>
        <v>26</v>
      </c>
      <c r="CA9" s="2">
        <f t="shared" si="36"/>
        <v>27</v>
      </c>
      <c r="CB9" s="2">
        <f t="shared" si="36"/>
        <v>28</v>
      </c>
      <c r="CC9" s="2">
        <f t="shared" si="36"/>
        <v>29</v>
      </c>
      <c r="CD9" s="2">
        <f t="shared" si="36"/>
        <v>30</v>
      </c>
      <c r="CE9" s="2">
        <f t="shared" si="36"/>
        <v>31</v>
      </c>
      <c r="CF9" s="2">
        <f t="shared" si="36"/>
        <v>32</v>
      </c>
      <c r="CG9" s="2">
        <f t="shared" si="36"/>
        <v>33</v>
      </c>
      <c r="CH9" s="2">
        <f t="shared" si="36"/>
        <v>34</v>
      </c>
      <c r="CI9" s="2">
        <f t="shared" si="36"/>
        <v>35</v>
      </c>
      <c r="CJ9" s="2">
        <f t="shared" si="36"/>
        <v>36</v>
      </c>
    </row>
    <row r="10" spans="1:88" ht="22.5" x14ac:dyDescent="0.45">
      <c r="A10" s="114" t="s">
        <v>236</v>
      </c>
      <c r="B10" s="114" t="s">
        <v>229</v>
      </c>
      <c r="C10" s="78" t="str">
        <f t="shared" si="21"/>
        <v xml:space="preserve"> </v>
      </c>
      <c r="D10" s="79" t="str">
        <f t="shared" si="0"/>
        <v/>
      </c>
      <c r="E10" s="199" t="str">
        <f t="shared" si="1"/>
        <v/>
      </c>
      <c r="F10" s="324"/>
      <c r="G10" s="324"/>
      <c r="H10" s="519" t="str">
        <f t="shared" si="2"/>
        <v xml:space="preserve">0 </v>
      </c>
      <c r="I10" s="80" t="str">
        <f t="shared" si="3"/>
        <v/>
      </c>
      <c r="J10" s="71" t="str">
        <f t="shared" si="22"/>
        <v xml:space="preserve"> </v>
      </c>
      <c r="K10" s="72" t="str">
        <f t="shared" si="4"/>
        <v/>
      </c>
      <c r="L10" s="72" t="str">
        <f t="shared" si="5"/>
        <v/>
      </c>
      <c r="M10" s="123"/>
      <c r="N10" s="123"/>
      <c r="O10" s="73" t="str">
        <f t="shared" si="6"/>
        <v xml:space="preserve">0 </v>
      </c>
      <c r="P10" s="216" t="str">
        <f t="shared" si="7"/>
        <v/>
      </c>
      <c r="Q10" s="84">
        <f t="shared" si="23"/>
        <v>2</v>
      </c>
      <c r="R10" s="85">
        <f t="shared" si="8"/>
        <v>127.50660000000001</v>
      </c>
      <c r="S10" s="85">
        <f t="shared" si="9"/>
        <v>127.50660000000001</v>
      </c>
      <c r="T10" s="323">
        <v>61.5</v>
      </c>
      <c r="U10" s="323">
        <v>66</v>
      </c>
      <c r="V10" s="201">
        <f t="shared" si="24"/>
        <v>7</v>
      </c>
      <c r="W10" s="86">
        <f t="shared" si="10"/>
        <v>7</v>
      </c>
      <c r="X10" s="479">
        <f t="shared" si="11"/>
        <v>5</v>
      </c>
      <c r="Y10" s="480">
        <f t="shared" si="12"/>
        <v>63.006299999999996</v>
      </c>
      <c r="Z10" s="480">
        <f t="shared" si="13"/>
        <v>63.006299999999996</v>
      </c>
      <c r="AA10" s="481">
        <v>0</v>
      </c>
      <c r="AB10" s="481">
        <v>63</v>
      </c>
      <c r="AC10" s="482">
        <f t="shared" si="25"/>
        <v>0</v>
      </c>
      <c r="AD10" s="483" t="str">
        <f t="shared" si="14"/>
        <v/>
      </c>
      <c r="AE10" s="205">
        <f t="shared" si="15"/>
        <v>4</v>
      </c>
      <c r="AF10" s="206">
        <f t="shared" si="16"/>
        <v>125.506</v>
      </c>
      <c r="AG10" s="206">
        <f t="shared" si="26"/>
        <v>125.506</v>
      </c>
      <c r="AH10" s="130">
        <v>65.5</v>
      </c>
      <c r="AI10" s="130">
        <v>60</v>
      </c>
      <c r="AJ10" s="460">
        <f t="shared" si="17"/>
        <v>0</v>
      </c>
      <c r="AK10" s="207" t="str">
        <f t="shared" si="27"/>
        <v/>
      </c>
      <c r="AL10" s="209" t="str">
        <f t="shared" si="28"/>
        <v xml:space="preserve"> </v>
      </c>
      <c r="AM10" s="210" t="str">
        <f t="shared" si="29"/>
        <v/>
      </c>
      <c r="AN10" s="211" t="str">
        <f t="shared" si="30"/>
        <v/>
      </c>
      <c r="AO10" s="134"/>
      <c r="AP10" s="134"/>
      <c r="AQ10" s="449" t="str">
        <f t="shared" si="18"/>
        <v>0</v>
      </c>
      <c r="AR10" s="213" t="str">
        <f t="shared" si="31"/>
        <v/>
      </c>
      <c r="AS10" s="214">
        <f t="shared" si="19"/>
        <v>3</v>
      </c>
      <c r="AT10" s="215">
        <f t="shared" si="20"/>
        <v>7</v>
      </c>
      <c r="AV10" s="2">
        <v>6</v>
      </c>
      <c r="BL10" s="2">
        <f t="shared" si="36"/>
        <v>10</v>
      </c>
      <c r="BM10" s="2">
        <f t="shared" si="36"/>
        <v>11</v>
      </c>
      <c r="BN10" s="2">
        <f t="shared" si="36"/>
        <v>12</v>
      </c>
      <c r="BO10" s="2">
        <f t="shared" si="36"/>
        <v>13</v>
      </c>
      <c r="BP10" s="2">
        <f t="shared" si="36"/>
        <v>14</v>
      </c>
      <c r="BQ10" s="2">
        <f t="shared" si="36"/>
        <v>15</v>
      </c>
      <c r="BR10" s="2">
        <f t="shared" si="36"/>
        <v>16</v>
      </c>
      <c r="BS10" s="2">
        <f t="shared" si="36"/>
        <v>17</v>
      </c>
      <c r="BT10" s="32">
        <f t="shared" si="36"/>
        <v>18</v>
      </c>
      <c r="BU10" s="32">
        <f t="shared" si="36"/>
        <v>19</v>
      </c>
      <c r="BV10" s="32">
        <f t="shared" si="36"/>
        <v>20</v>
      </c>
      <c r="BW10" s="32">
        <f t="shared" si="36"/>
        <v>21</v>
      </c>
      <c r="BX10" s="32">
        <f t="shared" si="36"/>
        <v>22</v>
      </c>
      <c r="BY10" s="2">
        <f t="shared" si="36"/>
        <v>23</v>
      </c>
      <c r="BZ10" s="2">
        <f t="shared" si="36"/>
        <v>24</v>
      </c>
      <c r="CA10" s="2">
        <f t="shared" si="36"/>
        <v>25</v>
      </c>
      <c r="CB10" s="2">
        <f t="shared" si="36"/>
        <v>26</v>
      </c>
      <c r="CC10" s="2">
        <f t="shared" si="36"/>
        <v>27</v>
      </c>
      <c r="CD10" s="2">
        <f t="shared" si="36"/>
        <v>28</v>
      </c>
      <c r="CE10" s="2">
        <f t="shared" si="36"/>
        <v>29</v>
      </c>
      <c r="CF10" s="2">
        <f t="shared" si="36"/>
        <v>30</v>
      </c>
      <c r="CG10" s="2">
        <f t="shared" si="36"/>
        <v>31</v>
      </c>
      <c r="CH10" s="2">
        <f t="shared" si="36"/>
        <v>32</v>
      </c>
      <c r="CI10" s="2">
        <f t="shared" si="36"/>
        <v>33</v>
      </c>
      <c r="CJ10" s="2">
        <f t="shared" si="36"/>
        <v>34</v>
      </c>
    </row>
    <row r="11" spans="1:88" ht="22.5" x14ac:dyDescent="0.45">
      <c r="A11" s="114" t="s">
        <v>183</v>
      </c>
      <c r="B11" s="157" t="s">
        <v>206</v>
      </c>
      <c r="C11" s="78" t="str">
        <f t="shared" si="21"/>
        <v xml:space="preserve"> </v>
      </c>
      <c r="D11" s="79" t="str">
        <f t="shared" si="0"/>
        <v/>
      </c>
      <c r="E11" s="199" t="str">
        <f t="shared" si="1"/>
        <v/>
      </c>
      <c r="F11" s="324"/>
      <c r="G11" s="324"/>
      <c r="H11" s="519" t="str">
        <f t="shared" si="2"/>
        <v xml:space="preserve">0 </v>
      </c>
      <c r="I11" s="80" t="str">
        <f t="shared" si="3"/>
        <v/>
      </c>
      <c r="J11" s="71" t="str">
        <f t="shared" si="22"/>
        <v xml:space="preserve"> </v>
      </c>
      <c r="K11" s="72" t="str">
        <f t="shared" si="4"/>
        <v/>
      </c>
      <c r="L11" s="72" t="str">
        <f t="shared" si="5"/>
        <v/>
      </c>
      <c r="M11" s="123"/>
      <c r="N11" s="123"/>
      <c r="O11" s="73" t="str">
        <f t="shared" si="6"/>
        <v xml:space="preserve">0 </v>
      </c>
      <c r="P11" s="216" t="str">
        <f t="shared" si="7"/>
        <v/>
      </c>
      <c r="Q11" s="84" t="str">
        <f t="shared" si="23"/>
        <v xml:space="preserve"> </v>
      </c>
      <c r="R11" s="85" t="str">
        <f t="shared" si="8"/>
        <v/>
      </c>
      <c r="S11" s="85" t="str">
        <f t="shared" si="9"/>
        <v/>
      </c>
      <c r="T11" s="323"/>
      <c r="U11" s="323"/>
      <c r="V11" s="201" t="str">
        <f t="shared" si="24"/>
        <v xml:space="preserve">0 </v>
      </c>
      <c r="W11" s="86" t="str">
        <f t="shared" si="10"/>
        <v/>
      </c>
      <c r="X11" s="479" t="str">
        <f t="shared" si="11"/>
        <v xml:space="preserve"> </v>
      </c>
      <c r="Y11" s="480" t="str">
        <f t="shared" si="12"/>
        <v/>
      </c>
      <c r="Z11" s="480" t="str">
        <f t="shared" si="13"/>
        <v/>
      </c>
      <c r="AA11" s="481"/>
      <c r="AB11" s="481"/>
      <c r="AC11" s="482" t="str">
        <f t="shared" si="25"/>
        <v>0</v>
      </c>
      <c r="AD11" s="483" t="str">
        <f t="shared" si="14"/>
        <v/>
      </c>
      <c r="AE11" s="205" t="str">
        <f t="shared" si="15"/>
        <v xml:space="preserve"> </v>
      </c>
      <c r="AF11" s="206" t="str">
        <f t="shared" si="16"/>
        <v/>
      </c>
      <c r="AG11" s="206" t="str">
        <f t="shared" si="26"/>
        <v/>
      </c>
      <c r="AH11" s="130"/>
      <c r="AI11" s="130"/>
      <c r="AJ11" s="460" t="str">
        <f t="shared" si="17"/>
        <v>0</v>
      </c>
      <c r="AK11" s="207" t="str">
        <f t="shared" si="27"/>
        <v/>
      </c>
      <c r="AL11" s="209" t="str">
        <f t="shared" si="28"/>
        <v xml:space="preserve"> </v>
      </c>
      <c r="AM11" s="210" t="str">
        <f t="shared" si="29"/>
        <v/>
      </c>
      <c r="AN11" s="211" t="str">
        <f t="shared" si="30"/>
        <v/>
      </c>
      <c r="AO11" s="134"/>
      <c r="AP11" s="134"/>
      <c r="AQ11" s="449" t="str">
        <f t="shared" si="18"/>
        <v>0</v>
      </c>
      <c r="AR11" s="213" t="str">
        <f t="shared" si="31"/>
        <v/>
      </c>
      <c r="AS11" s="214">
        <f t="shared" si="19"/>
        <v>0</v>
      </c>
      <c r="AT11" s="215">
        <f t="shared" si="20"/>
        <v>0</v>
      </c>
      <c r="AV11" s="9">
        <v>7</v>
      </c>
      <c r="BQ11" s="2">
        <f t="shared" si="36"/>
        <v>13</v>
      </c>
      <c r="BR11" s="2">
        <f t="shared" si="36"/>
        <v>14</v>
      </c>
      <c r="BS11" s="2">
        <f t="shared" si="36"/>
        <v>15</v>
      </c>
      <c r="BT11" s="32">
        <f t="shared" si="36"/>
        <v>16</v>
      </c>
      <c r="BU11" s="32">
        <f t="shared" si="36"/>
        <v>17</v>
      </c>
      <c r="BV11" s="32">
        <f t="shared" si="36"/>
        <v>18</v>
      </c>
      <c r="BW11" s="32">
        <f t="shared" si="36"/>
        <v>19</v>
      </c>
      <c r="BX11" s="32">
        <f t="shared" si="36"/>
        <v>20</v>
      </c>
      <c r="BY11" s="2">
        <f t="shared" si="36"/>
        <v>21</v>
      </c>
      <c r="BZ11" s="2">
        <f t="shared" si="36"/>
        <v>22</v>
      </c>
      <c r="CA11" s="2">
        <f t="shared" si="36"/>
        <v>23</v>
      </c>
      <c r="CB11" s="2">
        <f t="shared" si="36"/>
        <v>24</v>
      </c>
      <c r="CC11" s="2">
        <f t="shared" si="36"/>
        <v>25</v>
      </c>
      <c r="CD11" s="2">
        <f t="shared" si="36"/>
        <v>26</v>
      </c>
      <c r="CE11" s="2">
        <f t="shared" si="36"/>
        <v>27</v>
      </c>
      <c r="CF11" s="2">
        <f t="shared" si="36"/>
        <v>28</v>
      </c>
      <c r="CG11" s="2">
        <f t="shared" si="36"/>
        <v>29</v>
      </c>
      <c r="CH11" s="2">
        <f t="shared" si="36"/>
        <v>30</v>
      </c>
      <c r="CI11" s="2">
        <f t="shared" si="36"/>
        <v>31</v>
      </c>
      <c r="CJ11" s="2">
        <f t="shared" si="36"/>
        <v>32</v>
      </c>
    </row>
    <row r="12" spans="1:88" ht="22.5" x14ac:dyDescent="0.45">
      <c r="A12" s="114"/>
      <c r="B12" s="157"/>
      <c r="C12" s="78" t="str">
        <f t="shared" si="21"/>
        <v xml:space="preserve"> </v>
      </c>
      <c r="D12" s="79" t="str">
        <f t="shared" si="0"/>
        <v/>
      </c>
      <c r="E12" s="199" t="str">
        <f t="shared" si="1"/>
        <v/>
      </c>
      <c r="F12" s="324"/>
      <c r="G12" s="324"/>
      <c r="H12" s="519" t="str">
        <f t="shared" si="2"/>
        <v xml:space="preserve">0 </v>
      </c>
      <c r="I12" s="80" t="str">
        <f t="shared" si="3"/>
        <v/>
      </c>
      <c r="J12" s="71" t="str">
        <f t="shared" si="22"/>
        <v xml:space="preserve"> </v>
      </c>
      <c r="K12" s="72" t="str">
        <f t="shared" si="4"/>
        <v/>
      </c>
      <c r="L12" s="72" t="str">
        <f t="shared" si="5"/>
        <v/>
      </c>
      <c r="M12" s="123"/>
      <c r="N12" s="123"/>
      <c r="O12" s="73" t="str">
        <f t="shared" si="6"/>
        <v xml:space="preserve">0 </v>
      </c>
      <c r="P12" s="216" t="str">
        <f t="shared" si="7"/>
        <v/>
      </c>
      <c r="Q12" s="84" t="str">
        <f t="shared" si="23"/>
        <v xml:space="preserve"> </v>
      </c>
      <c r="R12" s="85" t="str">
        <f t="shared" si="8"/>
        <v/>
      </c>
      <c r="S12" s="85" t="str">
        <f t="shared" si="9"/>
        <v/>
      </c>
      <c r="T12" s="323"/>
      <c r="U12" s="323"/>
      <c r="V12" s="201" t="str">
        <f t="shared" si="24"/>
        <v xml:space="preserve">0 </v>
      </c>
      <c r="W12" s="86" t="str">
        <f t="shared" si="10"/>
        <v/>
      </c>
      <c r="X12" s="479" t="str">
        <f t="shared" si="11"/>
        <v xml:space="preserve"> </v>
      </c>
      <c r="Y12" s="480" t="str">
        <f t="shared" si="12"/>
        <v/>
      </c>
      <c r="Z12" s="480" t="str">
        <f t="shared" si="13"/>
        <v/>
      </c>
      <c r="AA12" s="481"/>
      <c r="AB12" s="481"/>
      <c r="AC12" s="484" t="str">
        <f t="shared" si="25"/>
        <v>0</v>
      </c>
      <c r="AD12" s="483" t="str">
        <f t="shared" si="14"/>
        <v/>
      </c>
      <c r="AE12" s="205" t="str">
        <f t="shared" si="15"/>
        <v xml:space="preserve"> </v>
      </c>
      <c r="AF12" s="206" t="str">
        <f t="shared" si="16"/>
        <v/>
      </c>
      <c r="AG12" s="206" t="str">
        <f t="shared" si="26"/>
        <v/>
      </c>
      <c r="AH12" s="130"/>
      <c r="AI12" s="130"/>
      <c r="AJ12" s="462" t="str">
        <f t="shared" si="17"/>
        <v>0</v>
      </c>
      <c r="AK12" s="220" t="str">
        <f t="shared" si="27"/>
        <v/>
      </c>
      <c r="AL12" s="209" t="str">
        <f t="shared" si="28"/>
        <v xml:space="preserve"> </v>
      </c>
      <c r="AM12" s="210" t="str">
        <f t="shared" si="29"/>
        <v/>
      </c>
      <c r="AN12" s="211" t="str">
        <f t="shared" si="30"/>
        <v/>
      </c>
      <c r="AO12" s="134"/>
      <c r="AP12" s="134"/>
      <c r="AQ12" s="450" t="str">
        <f t="shared" si="18"/>
        <v>0</v>
      </c>
      <c r="AR12" s="213" t="str">
        <f t="shared" si="31"/>
        <v/>
      </c>
      <c r="AS12" s="214">
        <f t="shared" si="19"/>
        <v>0</v>
      </c>
      <c r="AT12" s="215">
        <f t="shared" si="20"/>
        <v>0</v>
      </c>
      <c r="AV12" s="2">
        <v>8</v>
      </c>
      <c r="BT12" s="32"/>
      <c r="BU12" s="32"/>
      <c r="BV12" s="32">
        <f t="shared" si="36"/>
        <v>16</v>
      </c>
      <c r="BW12" s="32">
        <f t="shared" si="36"/>
        <v>17</v>
      </c>
      <c r="BX12" s="32">
        <f t="shared" si="36"/>
        <v>18</v>
      </c>
      <c r="BY12" s="2">
        <f t="shared" si="36"/>
        <v>19</v>
      </c>
      <c r="BZ12" s="2">
        <f t="shared" si="36"/>
        <v>20</v>
      </c>
      <c r="CA12" s="2">
        <f t="shared" si="36"/>
        <v>21</v>
      </c>
      <c r="CB12" s="2">
        <f t="shared" si="36"/>
        <v>22</v>
      </c>
      <c r="CC12" s="2">
        <f t="shared" si="36"/>
        <v>23</v>
      </c>
      <c r="CD12" s="2">
        <f t="shared" si="36"/>
        <v>24</v>
      </c>
      <c r="CE12" s="2">
        <f>SUM(CE11-2)</f>
        <v>25</v>
      </c>
      <c r="CF12" s="2">
        <f t="shared" si="36"/>
        <v>26</v>
      </c>
      <c r="CG12" s="2">
        <f t="shared" si="36"/>
        <v>27</v>
      </c>
      <c r="CH12" s="2">
        <f t="shared" si="36"/>
        <v>28</v>
      </c>
      <c r="CI12" s="2">
        <f t="shared" si="36"/>
        <v>29</v>
      </c>
      <c r="CJ12" s="2">
        <f t="shared" si="36"/>
        <v>30</v>
      </c>
    </row>
    <row r="13" spans="1:88" ht="22.5" x14ac:dyDescent="0.45">
      <c r="A13" s="114"/>
      <c r="B13" s="157"/>
      <c r="C13" s="78" t="str">
        <f t="shared" si="21"/>
        <v xml:space="preserve"> </v>
      </c>
      <c r="D13" s="79" t="str">
        <f t="shared" si="0"/>
        <v/>
      </c>
      <c r="E13" s="199" t="str">
        <f t="shared" si="1"/>
        <v/>
      </c>
      <c r="F13" s="324"/>
      <c r="G13" s="324"/>
      <c r="H13" s="519" t="str">
        <f t="shared" si="2"/>
        <v xml:space="preserve">0 </v>
      </c>
      <c r="I13" s="80" t="str">
        <f t="shared" si="3"/>
        <v/>
      </c>
      <c r="J13" s="71" t="str">
        <f t="shared" si="22"/>
        <v xml:space="preserve"> </v>
      </c>
      <c r="K13" s="72" t="str">
        <f t="shared" si="4"/>
        <v/>
      </c>
      <c r="L13" s="72" t="str">
        <f t="shared" si="5"/>
        <v/>
      </c>
      <c r="M13" s="123"/>
      <c r="N13" s="123"/>
      <c r="O13" s="73" t="str">
        <f t="shared" si="6"/>
        <v xml:space="preserve">0 </v>
      </c>
      <c r="P13" s="216" t="str">
        <f t="shared" si="7"/>
        <v/>
      </c>
      <c r="Q13" s="84" t="str">
        <f t="shared" si="23"/>
        <v xml:space="preserve"> </v>
      </c>
      <c r="R13" s="85" t="str">
        <f t="shared" si="8"/>
        <v/>
      </c>
      <c r="S13" s="85" t="str">
        <f t="shared" si="9"/>
        <v/>
      </c>
      <c r="T13" s="323"/>
      <c r="U13" s="323"/>
      <c r="V13" s="201" t="str">
        <f t="shared" si="24"/>
        <v xml:space="preserve">0 </v>
      </c>
      <c r="W13" s="86" t="str">
        <f t="shared" si="10"/>
        <v/>
      </c>
      <c r="X13" s="479" t="str">
        <f t="shared" ref="X13:X43" si="37">IF(ISBLANK(AA13)," ",_xlfn.RANK.EQ(Z13,Z$4:Z$43))</f>
        <v xml:space="preserve"> </v>
      </c>
      <c r="Y13" s="480" t="str">
        <f t="shared" ref="Y13:Y43" si="38">IF(ISBLANK(AA13),"",(AA13+(AB13*1.0001)))</f>
        <v/>
      </c>
      <c r="Z13" s="480" t="str">
        <f t="shared" si="13"/>
        <v/>
      </c>
      <c r="AA13" s="481"/>
      <c r="AB13" s="481"/>
      <c r="AC13" s="484" t="str">
        <f t="shared" si="25"/>
        <v>0</v>
      </c>
      <c r="AD13" s="483" t="str">
        <f t="shared" si="14"/>
        <v/>
      </c>
      <c r="AE13" s="205" t="str">
        <f t="shared" ref="AE13:AE43" si="39">IF(ISBLANK(AH13)," ",_xlfn.RANK.EQ(AG13,AG$4:AG$43))</f>
        <v xml:space="preserve"> </v>
      </c>
      <c r="AF13" s="206" t="str">
        <f t="shared" ref="AF13:AF43" si="40">IF(ISBLANK(AH13),"",(AH13+(AI13*1.0001)))</f>
        <v/>
      </c>
      <c r="AG13" s="206" t="str">
        <f t="shared" si="26"/>
        <v/>
      </c>
      <c r="AH13" s="130"/>
      <c r="AI13" s="130"/>
      <c r="AJ13" s="462" t="str">
        <f t="shared" si="17"/>
        <v>0</v>
      </c>
      <c r="AK13" s="220" t="str">
        <f t="shared" si="27"/>
        <v/>
      </c>
      <c r="AL13" s="209" t="str">
        <f t="shared" ref="AL13:AL43" si="41">IF(ISBLANK(AO13)," ",_xlfn.RANK.EQ(AM13,AM$4:AM$43))</f>
        <v xml:space="preserve"> </v>
      </c>
      <c r="AM13" s="210" t="str">
        <f t="shared" si="29"/>
        <v/>
      </c>
      <c r="AN13" s="211" t="str">
        <f t="shared" si="30"/>
        <v/>
      </c>
      <c r="AO13" s="134"/>
      <c r="AP13" s="134"/>
      <c r="AQ13" s="450" t="str">
        <f t="shared" si="18"/>
        <v>0</v>
      </c>
      <c r="AR13" s="213" t="str">
        <f t="shared" si="31"/>
        <v/>
      </c>
      <c r="AS13" s="214">
        <f t="shared" si="19"/>
        <v>0</v>
      </c>
      <c r="AT13" s="215">
        <f t="shared" si="20"/>
        <v>0</v>
      </c>
      <c r="AV13" s="11">
        <v>9</v>
      </c>
      <c r="BT13" s="32"/>
      <c r="BU13" s="32"/>
      <c r="BV13" s="32"/>
      <c r="BW13" s="32"/>
      <c r="BX13" s="32"/>
      <c r="CA13" s="2">
        <f t="shared" si="36"/>
        <v>19</v>
      </c>
      <c r="CB13" s="2">
        <f t="shared" si="36"/>
        <v>20</v>
      </c>
      <c r="CC13" s="2">
        <f t="shared" si="36"/>
        <v>21</v>
      </c>
      <c r="CD13" s="2">
        <f t="shared" si="36"/>
        <v>22</v>
      </c>
      <c r="CE13" s="2">
        <f>SUM(CE12-2)</f>
        <v>23</v>
      </c>
      <c r="CF13" s="2">
        <f t="shared" si="36"/>
        <v>24</v>
      </c>
      <c r="CG13" s="2">
        <f t="shared" si="36"/>
        <v>25</v>
      </c>
      <c r="CH13" s="2">
        <f t="shared" si="36"/>
        <v>26</v>
      </c>
      <c r="CI13" s="2">
        <f t="shared" si="36"/>
        <v>27</v>
      </c>
      <c r="CJ13" s="2">
        <f t="shared" si="36"/>
        <v>28</v>
      </c>
    </row>
    <row r="14" spans="1:88" ht="22.5" x14ac:dyDescent="0.45">
      <c r="A14" s="114"/>
      <c r="B14" s="157"/>
      <c r="C14" s="78" t="str">
        <f t="shared" si="21"/>
        <v xml:space="preserve"> </v>
      </c>
      <c r="D14" s="79" t="str">
        <f t="shared" si="0"/>
        <v/>
      </c>
      <c r="E14" s="199" t="str">
        <f t="shared" si="1"/>
        <v/>
      </c>
      <c r="F14" s="324"/>
      <c r="G14" s="324"/>
      <c r="H14" s="519" t="str">
        <f t="shared" si="2"/>
        <v xml:space="preserve">0 </v>
      </c>
      <c r="I14" s="80" t="str">
        <f t="shared" si="3"/>
        <v/>
      </c>
      <c r="J14" s="71" t="str">
        <f t="shared" si="22"/>
        <v xml:space="preserve"> </v>
      </c>
      <c r="K14" s="72" t="str">
        <f t="shared" si="4"/>
        <v/>
      </c>
      <c r="L14" s="72" t="str">
        <f t="shared" si="5"/>
        <v/>
      </c>
      <c r="M14" s="123"/>
      <c r="N14" s="123"/>
      <c r="O14" s="73" t="str">
        <f t="shared" si="6"/>
        <v xml:space="preserve">0 </v>
      </c>
      <c r="P14" s="216" t="str">
        <f t="shared" si="7"/>
        <v/>
      </c>
      <c r="Q14" s="84" t="str">
        <f t="shared" si="23"/>
        <v xml:space="preserve"> </v>
      </c>
      <c r="R14" s="85" t="str">
        <f t="shared" si="8"/>
        <v/>
      </c>
      <c r="S14" s="85" t="str">
        <f t="shared" si="9"/>
        <v/>
      </c>
      <c r="T14" s="323"/>
      <c r="U14" s="323"/>
      <c r="V14" s="201" t="str">
        <f t="shared" si="24"/>
        <v xml:space="preserve">0 </v>
      </c>
      <c r="W14" s="86" t="str">
        <f t="shared" si="10"/>
        <v/>
      </c>
      <c r="X14" s="479" t="str">
        <f t="shared" si="37"/>
        <v xml:space="preserve"> </v>
      </c>
      <c r="Y14" s="480" t="str">
        <f t="shared" si="38"/>
        <v/>
      </c>
      <c r="Z14" s="480" t="str">
        <f t="shared" si="13"/>
        <v/>
      </c>
      <c r="AA14" s="481"/>
      <c r="AB14" s="481"/>
      <c r="AC14" s="484" t="str">
        <f t="shared" si="25"/>
        <v>0</v>
      </c>
      <c r="AD14" s="483" t="str">
        <f t="shared" si="14"/>
        <v/>
      </c>
      <c r="AE14" s="205" t="str">
        <f t="shared" si="39"/>
        <v xml:space="preserve"> </v>
      </c>
      <c r="AF14" s="206" t="str">
        <f t="shared" si="40"/>
        <v/>
      </c>
      <c r="AG14" s="206" t="str">
        <f t="shared" si="26"/>
        <v/>
      </c>
      <c r="AH14" s="130"/>
      <c r="AI14" s="130"/>
      <c r="AJ14" s="462" t="str">
        <f t="shared" si="17"/>
        <v>0</v>
      </c>
      <c r="AK14" s="220" t="str">
        <f t="shared" si="27"/>
        <v/>
      </c>
      <c r="AL14" s="209" t="str">
        <f t="shared" si="41"/>
        <v xml:space="preserve"> </v>
      </c>
      <c r="AM14" s="210" t="str">
        <f t="shared" si="29"/>
        <v/>
      </c>
      <c r="AN14" s="211" t="str">
        <f t="shared" si="30"/>
        <v/>
      </c>
      <c r="AO14" s="134"/>
      <c r="AP14" s="134"/>
      <c r="AQ14" s="450" t="str">
        <f t="shared" si="18"/>
        <v>0</v>
      </c>
      <c r="AR14" s="213" t="str">
        <f t="shared" si="31"/>
        <v/>
      </c>
      <c r="AS14" s="214">
        <f t="shared" si="19"/>
        <v>0</v>
      </c>
      <c r="AT14" s="215">
        <f t="shared" si="20"/>
        <v>0</v>
      </c>
      <c r="AV14" s="2">
        <v>10</v>
      </c>
      <c r="BT14" s="32"/>
      <c r="BU14" s="32"/>
      <c r="BV14" s="32"/>
      <c r="BW14" s="32"/>
      <c r="BX14" s="32"/>
      <c r="CF14" s="2">
        <f t="shared" si="36"/>
        <v>22</v>
      </c>
      <c r="CG14" s="2">
        <f t="shared" si="36"/>
        <v>23</v>
      </c>
      <c r="CH14" s="2">
        <f t="shared" si="36"/>
        <v>24</v>
      </c>
      <c r="CI14" s="2">
        <f t="shared" si="36"/>
        <v>25</v>
      </c>
      <c r="CJ14" s="2">
        <f t="shared" si="36"/>
        <v>26</v>
      </c>
    </row>
    <row r="15" spans="1:88" ht="22.5" x14ac:dyDescent="0.45">
      <c r="A15" s="114"/>
      <c r="B15" s="157"/>
      <c r="C15" s="78" t="str">
        <f t="shared" si="21"/>
        <v xml:space="preserve"> </v>
      </c>
      <c r="D15" s="79" t="str">
        <f t="shared" si="0"/>
        <v/>
      </c>
      <c r="E15" s="199" t="str">
        <f t="shared" si="1"/>
        <v/>
      </c>
      <c r="F15" s="324"/>
      <c r="G15" s="324"/>
      <c r="H15" s="519" t="str">
        <f t="shared" si="2"/>
        <v xml:space="preserve">0 </v>
      </c>
      <c r="I15" s="80" t="str">
        <f t="shared" si="3"/>
        <v/>
      </c>
      <c r="J15" s="71" t="str">
        <f t="shared" si="22"/>
        <v xml:space="preserve"> </v>
      </c>
      <c r="K15" s="72" t="str">
        <f t="shared" si="4"/>
        <v/>
      </c>
      <c r="L15" s="72" t="str">
        <f t="shared" si="5"/>
        <v/>
      </c>
      <c r="M15" s="123"/>
      <c r="N15" s="123"/>
      <c r="O15" s="73" t="str">
        <f t="shared" si="6"/>
        <v xml:space="preserve">0 </v>
      </c>
      <c r="P15" s="216" t="str">
        <f t="shared" si="7"/>
        <v/>
      </c>
      <c r="Q15" s="84" t="str">
        <f t="shared" si="23"/>
        <v xml:space="preserve"> </v>
      </c>
      <c r="R15" s="85" t="str">
        <f t="shared" si="8"/>
        <v/>
      </c>
      <c r="S15" s="85" t="str">
        <f t="shared" si="9"/>
        <v/>
      </c>
      <c r="T15" s="323"/>
      <c r="U15" s="323"/>
      <c r="V15" s="201" t="str">
        <f t="shared" si="24"/>
        <v xml:space="preserve">0 </v>
      </c>
      <c r="W15" s="86" t="str">
        <f t="shared" si="10"/>
        <v/>
      </c>
      <c r="X15" s="479" t="str">
        <f t="shared" si="37"/>
        <v xml:space="preserve"> </v>
      </c>
      <c r="Y15" s="480" t="str">
        <f t="shared" si="38"/>
        <v/>
      </c>
      <c r="Z15" s="480" t="str">
        <f t="shared" si="13"/>
        <v/>
      </c>
      <c r="AA15" s="481"/>
      <c r="AB15" s="481"/>
      <c r="AC15" s="484" t="str">
        <f t="shared" si="25"/>
        <v>0</v>
      </c>
      <c r="AD15" s="483" t="str">
        <f t="shared" si="14"/>
        <v/>
      </c>
      <c r="AE15" s="205" t="str">
        <f t="shared" si="39"/>
        <v xml:space="preserve"> </v>
      </c>
      <c r="AF15" s="206" t="str">
        <f t="shared" si="40"/>
        <v/>
      </c>
      <c r="AG15" s="206" t="str">
        <f t="shared" si="26"/>
        <v/>
      </c>
      <c r="AH15" s="130"/>
      <c r="AI15" s="130"/>
      <c r="AJ15" s="462" t="str">
        <f t="shared" si="17"/>
        <v>0</v>
      </c>
      <c r="AK15" s="220" t="str">
        <f t="shared" si="27"/>
        <v/>
      </c>
      <c r="AL15" s="209" t="str">
        <f t="shared" si="41"/>
        <v xml:space="preserve"> </v>
      </c>
      <c r="AM15" s="210" t="str">
        <f t="shared" si="29"/>
        <v/>
      </c>
      <c r="AN15" s="211" t="str">
        <f t="shared" si="30"/>
        <v/>
      </c>
      <c r="AO15" s="134"/>
      <c r="AP15" s="134"/>
      <c r="AQ15" s="450" t="str">
        <f t="shared" si="18"/>
        <v>0</v>
      </c>
      <c r="AR15" s="213" t="str">
        <f t="shared" si="31"/>
        <v/>
      </c>
      <c r="AS15" s="214">
        <f t="shared" si="19"/>
        <v>0</v>
      </c>
      <c r="AT15" s="215">
        <f t="shared" si="20"/>
        <v>0</v>
      </c>
      <c r="BA15" s="12"/>
      <c r="BB15" s="12"/>
      <c r="BC15" s="12"/>
      <c r="BD15" s="12"/>
      <c r="BT15" s="32"/>
      <c r="BU15" s="32"/>
      <c r="BV15" s="32"/>
      <c r="BW15" s="32"/>
      <c r="BX15" s="32"/>
    </row>
    <row r="16" spans="1:88" ht="22.5" x14ac:dyDescent="0.45">
      <c r="A16" s="114"/>
      <c r="B16" s="157"/>
      <c r="C16" s="78" t="str">
        <f t="shared" si="21"/>
        <v xml:space="preserve"> </v>
      </c>
      <c r="D16" s="79" t="str">
        <f t="shared" si="0"/>
        <v/>
      </c>
      <c r="E16" s="199" t="str">
        <f t="shared" si="1"/>
        <v/>
      </c>
      <c r="F16" s="117"/>
      <c r="G16" s="117"/>
      <c r="H16" s="519" t="str">
        <f t="shared" si="2"/>
        <v xml:space="preserve">0 </v>
      </c>
      <c r="I16" s="80" t="str">
        <f t="shared" si="3"/>
        <v/>
      </c>
      <c r="J16" s="71" t="str">
        <f t="shared" si="22"/>
        <v xml:space="preserve"> </v>
      </c>
      <c r="K16" s="72" t="str">
        <f t="shared" si="4"/>
        <v/>
      </c>
      <c r="L16" s="72" t="str">
        <f t="shared" si="5"/>
        <v/>
      </c>
      <c r="M16" s="119"/>
      <c r="N16" s="119"/>
      <c r="O16" s="73" t="str">
        <f t="shared" si="6"/>
        <v xml:space="preserve">0 </v>
      </c>
      <c r="P16" s="216" t="str">
        <f t="shared" si="7"/>
        <v/>
      </c>
      <c r="Q16" s="84" t="str">
        <f t="shared" si="23"/>
        <v xml:space="preserve"> </v>
      </c>
      <c r="R16" s="85" t="str">
        <f t="shared" si="8"/>
        <v/>
      </c>
      <c r="S16" s="85" t="str">
        <f t="shared" si="9"/>
        <v/>
      </c>
      <c r="T16" s="126"/>
      <c r="U16" s="126"/>
      <c r="V16" s="201" t="str">
        <f t="shared" si="24"/>
        <v xml:space="preserve">0 </v>
      </c>
      <c r="W16" s="86" t="str">
        <f t="shared" si="10"/>
        <v/>
      </c>
      <c r="X16" s="479" t="str">
        <f t="shared" si="37"/>
        <v xml:space="preserve"> </v>
      </c>
      <c r="Y16" s="480" t="str">
        <f t="shared" si="38"/>
        <v/>
      </c>
      <c r="Z16" s="480" t="str">
        <f t="shared" si="13"/>
        <v/>
      </c>
      <c r="AA16" s="485"/>
      <c r="AB16" s="485"/>
      <c r="AC16" s="484" t="str">
        <f t="shared" si="25"/>
        <v>0</v>
      </c>
      <c r="AD16" s="483" t="str">
        <f t="shared" si="14"/>
        <v/>
      </c>
      <c r="AE16" s="205" t="str">
        <f t="shared" si="39"/>
        <v xml:space="preserve"> </v>
      </c>
      <c r="AF16" s="206" t="str">
        <f t="shared" si="40"/>
        <v/>
      </c>
      <c r="AG16" s="206" t="str">
        <f t="shared" si="26"/>
        <v/>
      </c>
      <c r="AH16" s="130"/>
      <c r="AI16" s="131"/>
      <c r="AJ16" s="462" t="str">
        <f t="shared" si="17"/>
        <v>0</v>
      </c>
      <c r="AK16" s="220" t="str">
        <f t="shared" si="27"/>
        <v/>
      </c>
      <c r="AL16" s="209" t="str">
        <f t="shared" si="41"/>
        <v xml:space="preserve"> </v>
      </c>
      <c r="AM16" s="210" t="str">
        <f t="shared" si="29"/>
        <v/>
      </c>
      <c r="AN16" s="211" t="str">
        <f t="shared" si="30"/>
        <v/>
      </c>
      <c r="AO16" s="134"/>
      <c r="AP16" s="134"/>
      <c r="AQ16" s="450" t="str">
        <f t="shared" si="18"/>
        <v>0</v>
      </c>
      <c r="AR16" s="213" t="str">
        <f t="shared" si="31"/>
        <v/>
      </c>
      <c r="AS16" s="214">
        <f t="shared" si="19"/>
        <v>0</v>
      </c>
      <c r="AT16" s="215">
        <f t="shared" si="20"/>
        <v>0</v>
      </c>
      <c r="AZ16" s="2" t="s">
        <v>6</v>
      </c>
      <c r="BA16" s="12"/>
      <c r="BB16" s="12"/>
      <c r="BC16" s="12"/>
      <c r="BD16" s="12"/>
      <c r="BT16" s="32"/>
      <c r="BU16" s="32"/>
      <c r="BV16" s="32"/>
      <c r="BW16" s="32"/>
      <c r="BX16" s="32"/>
    </row>
    <row r="17" spans="1:76" ht="22.5" x14ac:dyDescent="0.45">
      <c r="A17" s="114"/>
      <c r="B17" s="157"/>
      <c r="C17" s="78" t="str">
        <f t="shared" si="21"/>
        <v xml:space="preserve"> </v>
      </c>
      <c r="D17" s="79" t="str">
        <f t="shared" si="0"/>
        <v/>
      </c>
      <c r="E17" s="199" t="str">
        <f t="shared" si="1"/>
        <v/>
      </c>
      <c r="F17" s="117"/>
      <c r="G17" s="117"/>
      <c r="H17" s="519" t="str">
        <f t="shared" si="2"/>
        <v xml:space="preserve">0 </v>
      </c>
      <c r="I17" s="80" t="str">
        <f t="shared" si="3"/>
        <v/>
      </c>
      <c r="J17" s="74" t="str">
        <f t="shared" si="22"/>
        <v xml:space="preserve"> </v>
      </c>
      <c r="K17" s="72" t="str">
        <f t="shared" si="4"/>
        <v/>
      </c>
      <c r="L17" s="72" t="str">
        <f t="shared" si="5"/>
        <v/>
      </c>
      <c r="M17" s="120"/>
      <c r="N17" s="121"/>
      <c r="O17" s="73" t="str">
        <f t="shared" si="6"/>
        <v xml:space="preserve">0 </v>
      </c>
      <c r="P17" s="216" t="str">
        <f t="shared" si="7"/>
        <v/>
      </c>
      <c r="Q17" s="84" t="str">
        <f t="shared" si="23"/>
        <v xml:space="preserve"> </v>
      </c>
      <c r="R17" s="85" t="str">
        <f t="shared" si="8"/>
        <v/>
      </c>
      <c r="S17" s="85" t="str">
        <f t="shared" si="9"/>
        <v/>
      </c>
      <c r="T17" s="127"/>
      <c r="U17" s="127"/>
      <c r="V17" s="201" t="str">
        <f t="shared" si="24"/>
        <v xml:space="preserve">0 </v>
      </c>
      <c r="W17" s="86" t="str">
        <f t="shared" si="10"/>
        <v/>
      </c>
      <c r="X17" s="479" t="str">
        <f t="shared" si="37"/>
        <v xml:space="preserve"> </v>
      </c>
      <c r="Y17" s="480" t="str">
        <f t="shared" si="38"/>
        <v/>
      </c>
      <c r="Z17" s="480" t="str">
        <f t="shared" si="13"/>
        <v/>
      </c>
      <c r="AA17" s="486"/>
      <c r="AB17" s="487"/>
      <c r="AC17" s="484" t="str">
        <f t="shared" si="25"/>
        <v>0</v>
      </c>
      <c r="AD17" s="483" t="str">
        <f t="shared" si="14"/>
        <v/>
      </c>
      <c r="AE17" s="205" t="str">
        <f t="shared" si="39"/>
        <v xml:space="preserve"> </v>
      </c>
      <c r="AF17" s="206" t="str">
        <f t="shared" si="40"/>
        <v/>
      </c>
      <c r="AG17" s="206" t="str">
        <f t="shared" si="26"/>
        <v/>
      </c>
      <c r="AH17" s="130"/>
      <c r="AI17" s="131"/>
      <c r="AJ17" s="462" t="str">
        <f t="shared" si="17"/>
        <v>0</v>
      </c>
      <c r="AK17" s="220" t="str">
        <f t="shared" si="27"/>
        <v/>
      </c>
      <c r="AL17" s="209" t="str">
        <f t="shared" si="41"/>
        <v xml:space="preserve"> </v>
      </c>
      <c r="AM17" s="210" t="str">
        <f t="shared" si="29"/>
        <v/>
      </c>
      <c r="AN17" s="211" t="str">
        <f t="shared" si="30"/>
        <v/>
      </c>
      <c r="AO17" s="134"/>
      <c r="AP17" s="134"/>
      <c r="AQ17" s="450" t="str">
        <f t="shared" si="18"/>
        <v>0</v>
      </c>
      <c r="AR17" s="213" t="str">
        <f t="shared" si="31"/>
        <v/>
      </c>
      <c r="AS17" s="214">
        <f t="shared" si="19"/>
        <v>0</v>
      </c>
      <c r="AT17" s="215">
        <f t="shared" si="20"/>
        <v>0</v>
      </c>
      <c r="AZ17" s="602" t="s">
        <v>7</v>
      </c>
      <c r="BA17" s="602"/>
      <c r="BB17" s="602"/>
      <c r="BC17" s="602"/>
      <c r="BD17" s="602"/>
      <c r="BE17" s="602"/>
      <c r="BT17" s="32"/>
      <c r="BU17" s="32"/>
      <c r="BV17" s="32"/>
      <c r="BW17" s="32"/>
      <c r="BX17" s="32"/>
    </row>
    <row r="18" spans="1:76" ht="22.5" x14ac:dyDescent="0.45">
      <c r="A18" s="114"/>
      <c r="B18" s="157"/>
      <c r="C18" s="78" t="str">
        <f t="shared" si="21"/>
        <v xml:space="preserve"> </v>
      </c>
      <c r="D18" s="79" t="str">
        <f t="shared" si="0"/>
        <v/>
      </c>
      <c r="E18" s="199" t="str">
        <f t="shared" si="1"/>
        <v/>
      </c>
      <c r="F18" s="117"/>
      <c r="G18" s="117"/>
      <c r="H18" s="519" t="str">
        <f t="shared" si="2"/>
        <v xml:space="preserve">0 </v>
      </c>
      <c r="I18" s="80" t="str">
        <f t="shared" si="3"/>
        <v/>
      </c>
      <c r="J18" s="71" t="str">
        <f t="shared" si="22"/>
        <v xml:space="preserve"> </v>
      </c>
      <c r="K18" s="72" t="str">
        <f t="shared" si="4"/>
        <v/>
      </c>
      <c r="L18" s="72" t="str">
        <f t="shared" si="5"/>
        <v/>
      </c>
      <c r="M18" s="120"/>
      <c r="N18" s="121"/>
      <c r="O18" s="73" t="str">
        <f t="shared" si="6"/>
        <v xml:space="preserve">0 </v>
      </c>
      <c r="P18" s="216" t="str">
        <f t="shared" si="7"/>
        <v/>
      </c>
      <c r="Q18" s="84" t="str">
        <f t="shared" si="23"/>
        <v xml:space="preserve"> </v>
      </c>
      <c r="R18" s="85" t="str">
        <f t="shared" si="8"/>
        <v/>
      </c>
      <c r="S18" s="85" t="str">
        <f t="shared" si="9"/>
        <v/>
      </c>
      <c r="T18" s="127"/>
      <c r="U18" s="127"/>
      <c r="V18" s="201" t="str">
        <f t="shared" si="24"/>
        <v xml:space="preserve">0 </v>
      </c>
      <c r="W18" s="86" t="str">
        <f t="shared" si="10"/>
        <v/>
      </c>
      <c r="X18" s="479" t="str">
        <f t="shared" si="37"/>
        <v xml:space="preserve"> </v>
      </c>
      <c r="Y18" s="480" t="str">
        <f t="shared" si="38"/>
        <v/>
      </c>
      <c r="Z18" s="480" t="str">
        <f t="shared" si="13"/>
        <v/>
      </c>
      <c r="AA18" s="488"/>
      <c r="AB18" s="481"/>
      <c r="AC18" s="484" t="str">
        <f t="shared" si="25"/>
        <v>0</v>
      </c>
      <c r="AD18" s="483" t="str">
        <f t="shared" si="14"/>
        <v/>
      </c>
      <c r="AE18" s="205" t="str">
        <f t="shared" si="39"/>
        <v xml:space="preserve"> </v>
      </c>
      <c r="AF18" s="206" t="str">
        <f t="shared" si="40"/>
        <v/>
      </c>
      <c r="AG18" s="206" t="str">
        <f t="shared" si="26"/>
        <v/>
      </c>
      <c r="AH18" s="130"/>
      <c r="AI18" s="131"/>
      <c r="AJ18" s="462" t="str">
        <f t="shared" si="17"/>
        <v>0</v>
      </c>
      <c r="AK18" s="220" t="str">
        <f t="shared" si="27"/>
        <v/>
      </c>
      <c r="AL18" s="209" t="str">
        <f t="shared" si="41"/>
        <v xml:space="preserve"> </v>
      </c>
      <c r="AM18" s="210" t="str">
        <f t="shared" si="29"/>
        <v/>
      </c>
      <c r="AN18" s="211" t="str">
        <f t="shared" si="30"/>
        <v/>
      </c>
      <c r="AO18" s="134"/>
      <c r="AP18" s="134"/>
      <c r="AQ18" s="450" t="str">
        <f t="shared" si="18"/>
        <v>0</v>
      </c>
      <c r="AR18" s="213" t="str">
        <f t="shared" si="31"/>
        <v/>
      </c>
      <c r="AS18" s="214">
        <f t="shared" si="19"/>
        <v>0</v>
      </c>
      <c r="AT18" s="215">
        <f t="shared" si="20"/>
        <v>0</v>
      </c>
      <c r="BT18" s="32"/>
      <c r="BU18" s="32"/>
      <c r="BV18" s="32"/>
      <c r="BW18" s="32"/>
      <c r="BX18" s="32"/>
    </row>
    <row r="19" spans="1:76" ht="22.5" x14ac:dyDescent="0.45">
      <c r="A19" s="114"/>
      <c r="B19" s="157"/>
      <c r="C19" s="78" t="str">
        <f t="shared" si="21"/>
        <v xml:space="preserve"> </v>
      </c>
      <c r="D19" s="79" t="str">
        <f t="shared" si="0"/>
        <v/>
      </c>
      <c r="E19" s="199" t="str">
        <f t="shared" si="1"/>
        <v/>
      </c>
      <c r="F19" s="117"/>
      <c r="G19" s="117"/>
      <c r="H19" s="519" t="str">
        <f t="shared" si="2"/>
        <v xml:space="preserve">0 </v>
      </c>
      <c r="I19" s="80" t="str">
        <f t="shared" si="3"/>
        <v/>
      </c>
      <c r="J19" s="71" t="str">
        <f t="shared" si="22"/>
        <v xml:space="preserve"> </v>
      </c>
      <c r="K19" s="72" t="str">
        <f t="shared" si="4"/>
        <v/>
      </c>
      <c r="L19" s="72" t="str">
        <f t="shared" si="5"/>
        <v/>
      </c>
      <c r="M19" s="120"/>
      <c r="N19" s="121"/>
      <c r="O19" s="73" t="str">
        <f t="shared" si="6"/>
        <v xml:space="preserve">0 </v>
      </c>
      <c r="P19" s="216" t="str">
        <f t="shared" si="7"/>
        <v/>
      </c>
      <c r="Q19" s="84" t="str">
        <f t="shared" si="23"/>
        <v xml:space="preserve"> </v>
      </c>
      <c r="R19" s="85" t="str">
        <f t="shared" si="8"/>
        <v/>
      </c>
      <c r="S19" s="85" t="str">
        <f t="shared" si="9"/>
        <v/>
      </c>
      <c r="T19" s="127"/>
      <c r="U19" s="127"/>
      <c r="V19" s="201" t="str">
        <f t="shared" si="24"/>
        <v xml:space="preserve">0 </v>
      </c>
      <c r="W19" s="86" t="str">
        <f t="shared" si="10"/>
        <v/>
      </c>
      <c r="X19" s="479" t="str">
        <f t="shared" si="37"/>
        <v xml:space="preserve"> </v>
      </c>
      <c r="Y19" s="480" t="str">
        <f t="shared" si="38"/>
        <v/>
      </c>
      <c r="Z19" s="480" t="str">
        <f t="shared" si="13"/>
        <v/>
      </c>
      <c r="AA19" s="489"/>
      <c r="AB19" s="490"/>
      <c r="AC19" s="484" t="str">
        <f t="shared" si="25"/>
        <v>0</v>
      </c>
      <c r="AD19" s="483" t="str">
        <f t="shared" si="14"/>
        <v/>
      </c>
      <c r="AE19" s="205" t="str">
        <f t="shared" si="39"/>
        <v xml:space="preserve"> </v>
      </c>
      <c r="AF19" s="206" t="str">
        <f t="shared" si="40"/>
        <v/>
      </c>
      <c r="AG19" s="206" t="str">
        <f t="shared" si="26"/>
        <v/>
      </c>
      <c r="AH19" s="130"/>
      <c r="AI19" s="131"/>
      <c r="AJ19" s="462" t="str">
        <f t="shared" si="17"/>
        <v>0</v>
      </c>
      <c r="AK19" s="220" t="str">
        <f t="shared" si="27"/>
        <v/>
      </c>
      <c r="AL19" s="209" t="str">
        <f t="shared" si="41"/>
        <v xml:space="preserve"> </v>
      </c>
      <c r="AM19" s="210" t="str">
        <f t="shared" si="29"/>
        <v/>
      </c>
      <c r="AN19" s="210" t="str">
        <f t="shared" si="30"/>
        <v/>
      </c>
      <c r="AO19" s="134"/>
      <c r="AP19" s="134"/>
      <c r="AQ19" s="450" t="str">
        <f t="shared" si="18"/>
        <v>0</v>
      </c>
      <c r="AR19" s="213" t="str">
        <f t="shared" si="31"/>
        <v/>
      </c>
      <c r="AS19" s="214">
        <f t="shared" si="19"/>
        <v>0</v>
      </c>
      <c r="AT19" s="215">
        <f t="shared" si="20"/>
        <v>0</v>
      </c>
      <c r="AV19" s="225" t="s">
        <v>39</v>
      </c>
      <c r="AW19" s="226"/>
      <c r="AZ19" s="227" t="s">
        <v>39</v>
      </c>
      <c r="BA19" s="228"/>
      <c r="BB19" s="12"/>
      <c r="BC19" s="12"/>
      <c r="BD19" s="229" t="s">
        <v>39</v>
      </c>
      <c r="BE19" s="230"/>
      <c r="BH19" s="231" t="s">
        <v>39</v>
      </c>
      <c r="BI19" s="232"/>
      <c r="BL19" s="233" t="s">
        <v>39</v>
      </c>
      <c r="BM19" s="233"/>
      <c r="BP19" s="234" t="s">
        <v>39</v>
      </c>
      <c r="BQ19" s="234"/>
      <c r="BR19" s="235"/>
      <c r="BT19" s="32"/>
      <c r="BU19" s="32"/>
      <c r="BV19" s="32"/>
      <c r="BW19" s="32"/>
      <c r="BX19" s="32"/>
    </row>
    <row r="20" spans="1:76" ht="22.5" x14ac:dyDescent="0.45">
      <c r="A20" s="114"/>
      <c r="B20" s="157"/>
      <c r="C20" s="78" t="str">
        <f t="shared" si="21"/>
        <v xml:space="preserve"> </v>
      </c>
      <c r="D20" s="79" t="str">
        <f t="shared" si="0"/>
        <v/>
      </c>
      <c r="E20" s="199" t="str">
        <f t="shared" si="1"/>
        <v/>
      </c>
      <c r="F20" s="117"/>
      <c r="G20" s="117"/>
      <c r="H20" s="519" t="str">
        <f t="shared" si="2"/>
        <v xml:space="preserve">0 </v>
      </c>
      <c r="I20" s="80" t="str">
        <f t="shared" si="3"/>
        <v/>
      </c>
      <c r="J20" s="71" t="str">
        <f t="shared" si="22"/>
        <v xml:space="preserve"> </v>
      </c>
      <c r="K20" s="72" t="str">
        <f t="shared" si="4"/>
        <v/>
      </c>
      <c r="L20" s="72" t="str">
        <f t="shared" si="5"/>
        <v/>
      </c>
      <c r="M20" s="120"/>
      <c r="N20" s="121"/>
      <c r="O20" s="73" t="str">
        <f t="shared" si="6"/>
        <v xml:space="preserve">0 </v>
      </c>
      <c r="P20" s="216" t="str">
        <f t="shared" si="7"/>
        <v/>
      </c>
      <c r="Q20" s="84" t="str">
        <f t="shared" si="23"/>
        <v xml:space="preserve"> </v>
      </c>
      <c r="R20" s="85" t="str">
        <f t="shared" si="8"/>
        <v/>
      </c>
      <c r="S20" s="85" t="str">
        <f t="shared" si="9"/>
        <v/>
      </c>
      <c r="T20" s="127"/>
      <c r="U20" s="127"/>
      <c r="V20" s="201" t="str">
        <f t="shared" si="24"/>
        <v xml:space="preserve">0 </v>
      </c>
      <c r="W20" s="86" t="str">
        <f t="shared" si="10"/>
        <v/>
      </c>
      <c r="X20" s="479" t="str">
        <f t="shared" si="37"/>
        <v xml:space="preserve"> </v>
      </c>
      <c r="Y20" s="480" t="str">
        <f t="shared" si="38"/>
        <v/>
      </c>
      <c r="Z20" s="480" t="str">
        <f t="shared" si="13"/>
        <v/>
      </c>
      <c r="AA20" s="489"/>
      <c r="AB20" s="490"/>
      <c r="AC20" s="484" t="str">
        <f t="shared" si="25"/>
        <v>0</v>
      </c>
      <c r="AD20" s="483" t="str">
        <f t="shared" si="14"/>
        <v/>
      </c>
      <c r="AE20" s="205" t="str">
        <f t="shared" si="39"/>
        <v xml:space="preserve"> </v>
      </c>
      <c r="AF20" s="206" t="str">
        <f t="shared" si="40"/>
        <v/>
      </c>
      <c r="AG20" s="206" t="str">
        <f t="shared" si="26"/>
        <v/>
      </c>
      <c r="AH20" s="130"/>
      <c r="AI20" s="131"/>
      <c r="AJ20" s="462" t="str">
        <f t="shared" si="17"/>
        <v>0</v>
      </c>
      <c r="AK20" s="220" t="str">
        <f t="shared" si="27"/>
        <v/>
      </c>
      <c r="AL20" s="209" t="str">
        <f t="shared" si="41"/>
        <v xml:space="preserve"> </v>
      </c>
      <c r="AM20" s="210" t="str">
        <f t="shared" si="29"/>
        <v/>
      </c>
      <c r="AN20" s="210" t="str">
        <f t="shared" si="30"/>
        <v/>
      </c>
      <c r="AO20" s="134"/>
      <c r="AP20" s="134"/>
      <c r="AQ20" s="450" t="str">
        <f t="shared" si="18"/>
        <v>0</v>
      </c>
      <c r="AR20" s="213" t="str">
        <f t="shared" si="31"/>
        <v/>
      </c>
      <c r="AS20" s="214">
        <f t="shared" si="19"/>
        <v>0</v>
      </c>
      <c r="AT20" s="215">
        <f t="shared" si="20"/>
        <v>0</v>
      </c>
      <c r="AV20" s="236" t="s">
        <v>40</v>
      </c>
      <c r="AW20" s="237">
        <f>G2</f>
        <v>4</v>
      </c>
      <c r="AZ20" s="238" t="s">
        <v>40</v>
      </c>
      <c r="BA20" s="239">
        <f>N2</f>
        <v>3</v>
      </c>
      <c r="BB20" s="12"/>
      <c r="BC20" s="12"/>
      <c r="BD20" s="240" t="s">
        <v>40</v>
      </c>
      <c r="BE20" s="241">
        <f>U2</f>
        <v>5</v>
      </c>
      <c r="BH20" s="242" t="s">
        <v>40</v>
      </c>
      <c r="BI20" s="243">
        <f>AB2</f>
        <v>6</v>
      </c>
      <c r="BL20" s="233" t="s">
        <v>40</v>
      </c>
      <c r="BM20" s="233">
        <f>AJ2</f>
        <v>4</v>
      </c>
      <c r="BP20" s="234" t="s">
        <v>40</v>
      </c>
      <c r="BQ20" s="234">
        <f>AQ2</f>
        <v>0</v>
      </c>
      <c r="BR20" s="235"/>
      <c r="BT20" s="32"/>
      <c r="BU20" s="32"/>
      <c r="BV20" s="32"/>
      <c r="BW20" s="32"/>
      <c r="BX20" s="32"/>
    </row>
    <row r="21" spans="1:76" ht="22.5" x14ac:dyDescent="0.45">
      <c r="A21" s="114"/>
      <c r="B21" s="157"/>
      <c r="C21" s="78" t="str">
        <f t="shared" si="21"/>
        <v xml:space="preserve"> </v>
      </c>
      <c r="D21" s="79" t="str">
        <f t="shared" si="0"/>
        <v/>
      </c>
      <c r="E21" s="199" t="str">
        <f t="shared" si="1"/>
        <v/>
      </c>
      <c r="F21" s="117"/>
      <c r="G21" s="117"/>
      <c r="H21" s="519" t="str">
        <f t="shared" si="2"/>
        <v xml:space="preserve">0 </v>
      </c>
      <c r="I21" s="80" t="str">
        <f t="shared" si="3"/>
        <v/>
      </c>
      <c r="J21" s="71" t="str">
        <f t="shared" si="22"/>
        <v xml:space="preserve"> </v>
      </c>
      <c r="K21" s="72" t="str">
        <f t="shared" si="4"/>
        <v/>
      </c>
      <c r="L21" s="72" t="str">
        <f t="shared" si="5"/>
        <v/>
      </c>
      <c r="M21" s="120"/>
      <c r="N21" s="121"/>
      <c r="O21" s="73" t="str">
        <f t="shared" si="6"/>
        <v xml:space="preserve">0 </v>
      </c>
      <c r="P21" s="216" t="str">
        <f t="shared" si="7"/>
        <v/>
      </c>
      <c r="Q21" s="84" t="str">
        <f t="shared" si="23"/>
        <v xml:space="preserve"> </v>
      </c>
      <c r="R21" s="85" t="str">
        <f t="shared" si="8"/>
        <v/>
      </c>
      <c r="S21" s="85" t="str">
        <f t="shared" si="9"/>
        <v/>
      </c>
      <c r="T21" s="127"/>
      <c r="U21" s="127"/>
      <c r="V21" s="201" t="str">
        <f t="shared" si="24"/>
        <v xml:space="preserve">0 </v>
      </c>
      <c r="W21" s="86" t="str">
        <f t="shared" si="10"/>
        <v/>
      </c>
      <c r="X21" s="479" t="str">
        <f t="shared" si="37"/>
        <v xml:space="preserve"> </v>
      </c>
      <c r="Y21" s="480" t="str">
        <f t="shared" si="38"/>
        <v/>
      </c>
      <c r="Z21" s="480" t="str">
        <f t="shared" si="13"/>
        <v/>
      </c>
      <c r="AA21" s="489"/>
      <c r="AB21" s="490"/>
      <c r="AC21" s="484" t="str">
        <f t="shared" si="25"/>
        <v>0</v>
      </c>
      <c r="AD21" s="483" t="str">
        <f t="shared" si="14"/>
        <v/>
      </c>
      <c r="AE21" s="205" t="str">
        <f t="shared" si="39"/>
        <v xml:space="preserve"> </v>
      </c>
      <c r="AF21" s="206" t="str">
        <f t="shared" si="40"/>
        <v/>
      </c>
      <c r="AG21" s="206" t="str">
        <f t="shared" si="26"/>
        <v/>
      </c>
      <c r="AH21" s="130"/>
      <c r="AI21" s="131"/>
      <c r="AJ21" s="462" t="str">
        <f t="shared" si="17"/>
        <v>0</v>
      </c>
      <c r="AK21" s="220" t="str">
        <f t="shared" si="27"/>
        <v/>
      </c>
      <c r="AL21" s="209" t="str">
        <f t="shared" si="41"/>
        <v xml:space="preserve"> </v>
      </c>
      <c r="AM21" s="210" t="str">
        <f t="shared" si="29"/>
        <v/>
      </c>
      <c r="AN21" s="210" t="str">
        <f t="shared" si="30"/>
        <v/>
      </c>
      <c r="AO21" s="134"/>
      <c r="AP21" s="134"/>
      <c r="AQ21" s="450" t="str">
        <f t="shared" si="18"/>
        <v>0</v>
      </c>
      <c r="AR21" s="213" t="str">
        <f t="shared" si="31"/>
        <v/>
      </c>
      <c r="AS21" s="214">
        <f t="shared" si="19"/>
        <v>0</v>
      </c>
      <c r="AT21" s="215">
        <f t="shared" si="20"/>
        <v>0</v>
      </c>
      <c r="AV21" s="236">
        <v>1</v>
      </c>
      <c r="AW21" s="244">
        <f t="shared" ref="AW21:AW30" si="42">IF(AW$20=1,AW5,IF(AW$20=2,AX5,IF(AW$20=3,AY5,IF(AW$20=4,AZ5,IF(AW$20=5,BA5,IF(AW$20=6,BB5,IF(AW$20=7,BC5,IF(AW$20=8,BD5,IF(AW$20=9,BE5,IF(AW$20=10,BF5,IF(AW$20=11,BG5,IF(AW$20=12,BH5,IF(AW$20=13,BI5,IF(AW$20=14,BJ5,IF(AW$20=15,BK5,IF(AW$20=16,BL5,IF(AW$20=17,BM5,IF(AW$20=18,BN5,IF(AW$20=19,BO5,IF(AW$20=20,BP5,IF(AW$20=21,BQ5,IF(AW$20=22,BR5,IF(AW$20=23,BS5,IF(AW$20=24,BT5,IF(AW$20=25,BU5,IF(AW$20=26,BV5,IF(AW$20=27,BW5,IF(AW$20=28,BX5,IF(AW$20=29,BY5,IF(AW$20=30,BZ5,IF(AW$20=31,CA5,IF(AW$20=32,CB5,IF(AW$20=33,CC5,IF(AW$20=34,CD5,IF(AW$20=35,CE5,IF(AW$20=36,CF5,IF(AW$20=37,CG5,IF(AW$20=38,CH5,IF(AW$20=39,CI5,IF(AW$20=40,CJ5,""))))))))))))))))))))))))))))))))))))))))</f>
        <v>7</v>
      </c>
      <c r="AZ21" s="238">
        <v>1</v>
      </c>
      <c r="BA21" s="245">
        <f>IF(BA$20=1,AW5,IF(BA$20=2,AX5,IF(BA$20=3,AY5,IF(BA$20=4,AZ5,IF(BA$20=5,BA5,IF(BA$20=6,BB5,IF(BA$20=7,BC5,IF(BA$20=8,BD5,IF(BA$20=9,BE5,IF(BA$20=10,BF5,IF(BA$20=11,BG5,IF(BA$20=12,BH5,IF(BA$20=13,BI5,IF(BA$20=14,BJ5,IF(BA$20=15,BK5,IF(BA$20=16,BL5,IF(BA$20=17,BM5,IF(BA$20=18,BN5,IF(BA$20=19,BO5,IF(BA$20=20,BP5,IF(BA$20=21,BQ5,IF(BA$20=22,BR5,IF(BA$20=23,BS5,IF(BA$20=24,BT5,IF(BA$20=25,BU5,IF(BA$20=26,BV5,IF(BA$20=27,BW5,IF(BA$20=28,BX5,IF(BA$20=29,BY5,IF(BA$20=30,BZ5,IF(BA$20=31,CA5,IF(BA$20=32,CB5,IF(BA$20=33,CC5,IF(BA$20=34,CD5,IF(BA$20=35,CE5,IF(BA$20=36,CF5,IF(BA$20=37,CG5,IF(BA$20=38,CH5,IF(BA$20=39,CI5,IF(BA$20=40,CJ5,""))))))))))))))))))))))))))))))))))))))))</f>
        <v>5</v>
      </c>
      <c r="BD21" s="240">
        <v>1</v>
      </c>
      <c r="BE21" s="246">
        <f>IF(BE$20=1,AW5,IF(BE$20=2,AX5,IF(BE$20=3,AY5,IF(BE$20=4,AZ5,IF(BE$20=5,BA5,IF(BE$20=6,BB5,IF(BE$20=7,BC5,IF(BE$20=8,BD5,IF(BE$20=9,BE5,IF(BE$20=10,BF5,IF(BE$20=11,BG5,IF(BE$20=12,BH5,IF(BE$20=13,BI5,IF(BE$20=14,BJ5,IF(BE$20=15,BK5,IF(BE$20=16,BL5,IF(BE$20=17,BM5,IF(BE$20=18,BN5,IF(BE$20=19,BO5,IF(BE$20=20,BP5,IF(BE$20=21,BQ5,IF(BE$20=22,BR5,IF(BE$20=23,BS5,IF(BE$20=24,BT5,IF(BE$20=25,BU5,IF(BE$20=26,BV5,IF(BE$20=27,BW5,IF(BE$20=28,BX5,IF(BE$20=29,BY5,IF(BE$20=30,BZ5,IF(BE$20=31,CA5,IF(BE$20=32,CB5,IF(BE$20=33,CC5,IF(BE$20=34,CD5,IF(BE$20=35,CE5,IF(BE$20=36,CF5,IF(BE$20=37,CG5,IF(BE$20=38,CH5,IF(BE$20=39,CI5,IF(BE$20=40,CJ5,""))))))))))))))))))))))))))))))))))))))))</f>
        <v>9</v>
      </c>
      <c r="BH21" s="242">
        <v>1</v>
      </c>
      <c r="BI21" s="247">
        <f>IF(BI$20=1,$AW$5,IF(BI$20=2,$AX$5,IF(BI$20=3,$AY$5,IF(BI$20=4,$AZ$5,IF(BI$20=5,$BA$5,IF(BI$20=6,$BB$5,IF(BI$20=7,$BC$5,IF(BI$20=8,$BD$5,IF(BI$20=9,$BE$5,IF(BI$20=10,$BF$5,IF(BI$20=11,$BG$5,IF(BI$20=12,$BH$5,IF(BI$20=13,$BI$5,IF(BI$20=14,$BJ$5,IF(BI$20=15,$BK$5,IF(BI$20=16,$BL$5,IF(BI$20=17,$BM$5,IF(BI$20=18,$BN$5,IF(BI$20=19,$BO$5,IF(BI$20=20,$BP$5,IF(BI$20=21,$BQ$5,IF(BI$20=22,$BR$5,IF(BI$20=23,$BS$5,IF(BI$20=24,$BT$5,IF(BI$20=25,$BU$5,IF(BI$20=26,$BV$5,IF(BI$20=27,$BW$5,IF(BI$20=28,$BX$5,IF(BI$20=29,$BY$5,IF(BI$20=30,$BZ$5,IF(BI$20=31,$CA$5,IF(BI$20=32,$CB$5,IF(BI$20=33,$CC$5,IF(BI$20=34,$CD$5,IF(BI$20=35,$CE$5,IF(BI$20=36,$CF$5,IF(BI$20=37,$CG$5,IF(BI$20=38,$CH$5,IF(BI$20=39,$CI$5,IF(BI$20=40,$CJ$5,""))))))))))))))))))))))))))))))))))))))))</f>
        <v>10</v>
      </c>
      <c r="BL21" s="233">
        <v>1</v>
      </c>
      <c r="BM21" s="233">
        <f>IF(BM$20=1,$AW5,IF(BM$20=2,$AX5,IF(BM$20=3,$AY5,IF(BM$20=4,$AZ5,IF(BM$20=5,$BA5,IF(BM$20=6,$BB5,IF(BM$20=7,$BC5,IF(BM$20=8,$BD5,IF(BM$20=9,$BE5,IF(BM$20=10,$BF5,IF(BM$20=11,$BG5,IF(BM$20=12,$BH5,IF(BM$20=13,$BI5,IF(BM$20=14,$BJ5,IF(BM$20=15,$BK5,IF(BM$20=16,$BL5,IF(BM$20=17,$BM5,IF(BM$20=18,$BN5,IF(BM$20=19,$BO5,IF(BM$20=20,$BP5,IF(BM$20=21,$BQ5,IF(BM$20=22,$BR5,IF(BM$20=23,$BS5,IF(BM$20=24,$BT5,IF(BM$20=25,$BU5,IF(BM$20=26,$BV5,IF(BM$20=27,$BW5,IF(BM$20=28,$BX5,IF(BM$20=29,$BY5,IF(BM$20=30,$BZ5,IF(BM$20=31,$CA5,IF(BM$20=32,$CB5,IF(BM$20=33,$CC5,IF(BM$20=34,$CD5,IF(BM$20=35,$CE5,IF(BM$20=36,$CF5,IF(BM$20=37,$CG5,IF(BM$20=38,$CH5,IF(BM$20=39,$CI5,IF(BM$20=40,$CJ5,""))))))))))))))))))))))))))))))))))))))))</f>
        <v>7</v>
      </c>
      <c r="BP21" s="234">
        <v>1</v>
      </c>
      <c r="BQ21" s="234" t="str">
        <f>IF(BQ$20=1,$AW5,IF(BQ$20=2,$AX5,IF(BQ$20=3,$AY5,IF(BQ$20=4,$AZ5,IF(BQ$20=5,$BA5,IF(BQ$20=6,$BB5,IF(BQ$20=7,$BC5,IF(BQ$20=8,$BD5,IF(BQ$20=9,$BE5,IF(BQ$20=10,$BF5,IF(BQ$20=11,$BG5,IF(BQ$20=12,$BH5,IF(BQ$20=13,$BI5,IF(BQ$20=14,$BJ5,IF(BQ$20=15,$BK5,IF(BQ$20=16,$BL5,IF(BQ$20=17,$BM5,IF(BQ$20=18,$BN5,IF(BQ$20=19,$BO5,IF(BQ$20=20,$BP5,IF(BQ$20=21,$BQ5,IF(BQ$20=22,$BR5,IF(BQ$20=23,$BS5,IF(BQ$20=24,$BT5,IF(BQ$20=25,$BU5,IF(BQ$20=26,$BV5,IF(BQ$20=27,$BW5,IF(BQ$20=28,$BX5,IF(BQ$20=29,$BY5,IF(BQ$20=30,$BZ5,IF(BQ$20=31,$CA5,IF(BQ$20=32,$CB5,IF(BQ$20=33,$CC5,IF(BQ$20=34,$CD5,IF(BQ$20=35,$CE5,IF(BQ$20=36,$CF5,IF(BQ$20=37,$CG5,IF(BQ$20=38,$CH5,IF(BQ$20=39,$CI5,IF(BQ$20=40,$CJ5,""))))))))))))))))))))))))))))))))))))))))</f>
        <v/>
      </c>
      <c r="BR21" s="235"/>
      <c r="BT21" s="32"/>
      <c r="BU21" s="32"/>
      <c r="BV21" s="32"/>
      <c r="BW21" s="32"/>
      <c r="BX21" s="32"/>
    </row>
    <row r="22" spans="1:76" ht="22.5" x14ac:dyDescent="0.45">
      <c r="A22" s="114"/>
      <c r="B22" s="157"/>
      <c r="C22" s="78" t="str">
        <f t="shared" si="21"/>
        <v xml:space="preserve"> </v>
      </c>
      <c r="D22" s="79" t="str">
        <f t="shared" si="0"/>
        <v/>
      </c>
      <c r="E22" s="199" t="str">
        <f t="shared" si="1"/>
        <v/>
      </c>
      <c r="F22" s="117"/>
      <c r="G22" s="117"/>
      <c r="H22" s="519" t="str">
        <f t="shared" si="2"/>
        <v xml:space="preserve">0 </v>
      </c>
      <c r="I22" s="80" t="str">
        <f t="shared" si="3"/>
        <v/>
      </c>
      <c r="J22" s="71" t="str">
        <f t="shared" si="22"/>
        <v xml:space="preserve"> </v>
      </c>
      <c r="K22" s="72" t="str">
        <f t="shared" si="4"/>
        <v/>
      </c>
      <c r="L22" s="72" t="str">
        <f t="shared" si="5"/>
        <v/>
      </c>
      <c r="M22" s="120"/>
      <c r="N22" s="121"/>
      <c r="O22" s="73" t="str">
        <f t="shared" si="6"/>
        <v xml:space="preserve">0 </v>
      </c>
      <c r="P22" s="216" t="str">
        <f t="shared" si="7"/>
        <v/>
      </c>
      <c r="Q22" s="84" t="str">
        <f t="shared" si="23"/>
        <v xml:space="preserve"> </v>
      </c>
      <c r="R22" s="85" t="str">
        <f t="shared" si="8"/>
        <v/>
      </c>
      <c r="S22" s="85" t="str">
        <f t="shared" si="9"/>
        <v/>
      </c>
      <c r="T22" s="127"/>
      <c r="U22" s="127"/>
      <c r="V22" s="201" t="str">
        <f t="shared" si="24"/>
        <v xml:space="preserve">0 </v>
      </c>
      <c r="W22" s="86" t="str">
        <f t="shared" si="10"/>
        <v/>
      </c>
      <c r="X22" s="479" t="str">
        <f t="shared" si="37"/>
        <v xml:space="preserve"> </v>
      </c>
      <c r="Y22" s="480" t="str">
        <f t="shared" si="38"/>
        <v/>
      </c>
      <c r="Z22" s="480" t="str">
        <f t="shared" si="13"/>
        <v/>
      </c>
      <c r="AA22" s="489"/>
      <c r="AB22" s="490"/>
      <c r="AC22" s="484" t="str">
        <f t="shared" si="25"/>
        <v>0</v>
      </c>
      <c r="AD22" s="483" t="str">
        <f t="shared" si="14"/>
        <v/>
      </c>
      <c r="AE22" s="205" t="str">
        <f t="shared" si="39"/>
        <v xml:space="preserve"> </v>
      </c>
      <c r="AF22" s="206" t="str">
        <f t="shared" si="40"/>
        <v/>
      </c>
      <c r="AG22" s="206" t="str">
        <f t="shared" si="26"/>
        <v/>
      </c>
      <c r="AH22" s="130"/>
      <c r="AI22" s="131"/>
      <c r="AJ22" s="462" t="str">
        <f t="shared" si="17"/>
        <v>0</v>
      </c>
      <c r="AK22" s="220" t="str">
        <f t="shared" si="27"/>
        <v/>
      </c>
      <c r="AL22" s="209" t="str">
        <f t="shared" si="41"/>
        <v xml:space="preserve"> </v>
      </c>
      <c r="AM22" s="210" t="str">
        <f t="shared" si="29"/>
        <v/>
      </c>
      <c r="AN22" s="210" t="str">
        <f t="shared" si="30"/>
        <v/>
      </c>
      <c r="AO22" s="134"/>
      <c r="AP22" s="134"/>
      <c r="AQ22" s="450" t="str">
        <f t="shared" si="18"/>
        <v>0</v>
      </c>
      <c r="AR22" s="213" t="str">
        <f t="shared" si="31"/>
        <v/>
      </c>
      <c r="AS22" s="214">
        <f t="shared" si="19"/>
        <v>0</v>
      </c>
      <c r="AT22" s="215">
        <f t="shared" si="20"/>
        <v>0</v>
      </c>
      <c r="AV22" s="236">
        <v>2</v>
      </c>
      <c r="AW22" s="244">
        <f t="shared" si="42"/>
        <v>5</v>
      </c>
      <c r="AZ22" s="238">
        <v>2</v>
      </c>
      <c r="BA22" s="245">
        <f t="shared" ref="BA22:BA30" si="43">IF(BA$20=1,AW6,IF(BA$20=2,AX6,IF(BA$20=3,AY6,IF(BA$20=4,AZ6,IF(BA$20=5,BA6,IF(BA$20=6,BB6,IF(BA$20=7,BC6,IF(BA$20=8,BD6,IF(BA$20=9,BE6,IF(BA$20=10,BF6,IF(BA$20=11,BG6,IF(BA$20=12,BH6,IF(BA$20=13,BI6,IF(BA$20=14,BJ6,IF(BA$20=15,BK6,IF(BA$20=16,BL6,IF(BA$20=17,BM6,IF(BA$20=18,BN6,IF(BA$20=19,BO6,IF(BA$20=20,BP6,IF(BA$20=21,BQ6,IF(BA$20=22,BR6,IF(BA$20=23,BS6,IF(BA$20=24,BT6,IF(BA$20=25,BU6,IF(BA$20=26,BV6,IF(BA$20=27,BW6,IF(BA$20=28,BX6,IF(BA$20=29,BY6,IF(BA$20=30,BZ6,IF(BA$20=31,CA6,IF(BA$20=32,CB6,IF(BA$20=33,CC6,IF(BA$20=34,CD6,IF(BA$20=35,CE6,IF(BA$20=36,CF6,IF(BA$20=37,CG6,IF(BA$20=38,CH6,IF(BA$20=39,CI6,IF(BA$20=40,CJ6,""))))))))))))))))))))))))))))))))))))))))</f>
        <v>3</v>
      </c>
      <c r="BB22" s="248"/>
      <c r="BD22" s="240">
        <v>2</v>
      </c>
      <c r="BE22" s="246">
        <f t="shared" ref="BE22:BE30" si="44">IF(BE$20=1,AW6,IF(BE$20=2,AX6,IF(BE$20=3,AY6,IF(BE$20=4,AZ6,IF(BE$20=5,BA6,IF(BE$20=6,BB6,IF(BE$20=7,BC6,IF(BE$20=8,BD6,IF(BE$20=9,BE6,IF(BE$20=10,BF6,IF(BE$20=11,BG6,IF(BE$20=12,BH6,IF(BE$20=13,BI6,IF(BE$20=14,BJ6,IF(BE$20=15,BK6,IF(BE$20=16,BL6,IF(BE$20=17,BM6,IF(BE$20=18,BN6,IF(BE$20=19,BO6,IF(BE$20=20,BP6,IF(BE$20=21,BQ6,IF(BE$20=22,BR6,IF(BE$20=23,BS6,IF(BE$20=24,BT6,IF(BE$20=25,BU6,IF(BE$20=26,BV6,IF(BE$20=27,BW6,IF(BE$20=28,BX6,IF(BE$20=29,BY6,IF(BE$20=30,BZ6,IF(BE$20=31,CA6,IF(BE$20=32,CB6,IF(BE$20=33,CC6,IF(BE$20=34,CD6,IF(BE$20=35,CE6,IF(BE$20=36,CF6,IF(BE$20=37,CG6,IF(BE$20=38,CH6,IF(BE$20=39,CI6,IF(BE$20=40,CJ6,""))))))))))))))))))))))))))))))))))))))))</f>
        <v>7</v>
      </c>
      <c r="BH22" s="242">
        <v>2</v>
      </c>
      <c r="BI22" s="247">
        <f t="shared" ref="BI22:BI30" si="45">IF(BI$20=1,AW6,IF(BI$20=2,AX6,IF(BI$20=3,AY6,IF(BI$20=4,AZ6,IF(BI$20=5,BA6,IF(BI$20=6,BB6,IF(BI$20=7,BC6,IF(BI$20=8,BD6,IF(BI$20=9,BE6,IF(BI$20=10,BF6,IF(BI$20=11,BG6,IF(BI$20=12,BH6,IF(BI$20=13,BI6,IF(BI$20=14,BJ6,IF(BI$20=15,BK6,IF(BI$20=16,BL6,IF(BI$20=17,BM6,IF(BI$20=18,BN6,IF(BI$20=19,BO6,IF(BI$20=20,BP6,IF(BI$20=21,BQ6,IF(BI$20=22,BR6,IF(BI$20=23,BS6,IF(BI$20=24,BT6,IF(BI$20=25,BU6,IF(BI$20=26,BV6,IF(BI$20=27,BW6,IF(BI$20=28,BX6,IF(BI$20=29,BY6,IF(BI$20=30,BZ6,IF(BI$20=31,CA6,IF(BI$20=32,CB6,IF(BI$20=33,CC6,IF(BI$20=34,CD6,IF(BI$20=35,CE6,IF(BI$20=36,CF6,IF(BI$20=37,CG6,IF(BI$20=38,CH6,IF(BI$20=39,CI6,IF(BI$20=40,CJ6,""))))))))))))))))))))))))))))))))))))))))</f>
        <v>8</v>
      </c>
      <c r="BL22" s="233">
        <v>2</v>
      </c>
      <c r="BM22" s="233">
        <f t="shared" ref="BM22:BM30" si="46">IF(BM$20=1,$AW6,IF(BM$20=2,$AX6,IF(BM$20=3,$AY6,IF(BM$20=4,$AZ6,IF(BM$20=5,$BA6,IF(BM$20=6,$BB6,IF(BM$20=7,$BC6,IF(BM$20=8,$BD6,IF(BM$20=9,$BE6,IF(BM$20=10,$BF6,IF(BM$20=11,$BG6,IF(BM$20=12,$BH6,IF(BM$20=13,$BI6,IF(BM$20=14,$BJ6,IF(BM$20=15,$BK6,IF(BM$20=16,$BL6,IF(BM$20=17,$BM6,IF(BM$20=18,$BN6,IF(BM$20=19,$BO6,IF(BM$20=20,$BP6,IF(BM$20=21,$BQ6,IF(BM$20=22,$BR6,IF(BM$20=23,$BS6,IF(BM$20=24,$BT6,IF(BM$20=25,$BU6,IF(BM$20=26,$BV6,IF(BM$20=27,$BW6,IF(BM$20=28,$BX6,IF(BM$20=29,$BY6,IF(BM$20=30,$BZ6,IF(BM$20=31,$CA6,IF(BM$20=32,$CB6,IF(BM$20=33,$CC6,IF(BM$20=34,$CD6,IF(BM$20=35,$CE6,IF(BM$20=36,$CF6,IF(BM$20=37,$CG6,IF(BM$20=38,$CH6,IF(BM$20=39,$CI6,IF(BM$20=40,$CJ6,""))))))))))))))))))))))))))))))))))))))))</f>
        <v>5</v>
      </c>
      <c r="BP22" s="234">
        <v>2</v>
      </c>
      <c r="BQ22" s="234" t="str">
        <f t="shared" ref="BQ22:BQ30" si="47">IF(BQ$20=1,$AW6,IF(BQ$20=2,$AX6,IF(BQ$20=3,$AY6,IF(BQ$20=4,$AZ6,IF(BQ$20=5,$BA6,IF(BQ$20=6,$BB6,IF(BQ$20=7,$BC6,IF(BQ$20=8,$BD6,IF(BQ$20=9,$BE6,IF(BQ$20=10,$BF6,IF(BQ$20=11,$BG6,IF(BQ$20=12,$BH6,IF(BQ$20=13,$BI6,IF(BQ$20=14,$BJ6,IF(BQ$20=15,$BK6,IF(BQ$20=16,$BL6,IF(BQ$20=17,$BM6,IF(BQ$20=18,$BN6,IF(BQ$20=19,$BO6,IF(BQ$20=20,$BP6,IF(BQ$20=21,$BQ6,IF(BQ$20=22,$BR6,IF(BQ$20=23,$BS6,IF(BQ$20=24,$BT6,IF(BQ$20=25,$BU6,IF(BQ$20=26,$BV6,IF(BQ$20=27,$BW6,IF(BQ$20=28,$BX6,IF(BQ$20=29,$BY6,IF(BQ$20=30,$BZ6,IF(BQ$20=31,$CA6,IF(BQ$20=32,$CB6,IF(BQ$20=33,$CC6,IF(BQ$20=34,$CD6,IF(BQ$20=35,$CE6,IF(BQ$20=36,$CF6,IF(BQ$20=37,$CG6,IF(BQ$20=38,$CH6,IF(BQ$20=39,$CI6,IF(BQ$20=40,$CJ6,""))))))))))))))))))))))))))))))))))))))))</f>
        <v/>
      </c>
      <c r="BR22" s="235"/>
      <c r="BT22" s="32"/>
      <c r="BU22" s="32"/>
      <c r="BV22" s="32"/>
      <c r="BW22" s="32"/>
      <c r="BX22" s="32"/>
    </row>
    <row r="23" spans="1:76" ht="22.5" x14ac:dyDescent="0.45">
      <c r="A23" s="114"/>
      <c r="B23" s="157"/>
      <c r="C23" s="78" t="str">
        <f t="shared" si="21"/>
        <v xml:space="preserve"> </v>
      </c>
      <c r="D23" s="79" t="str">
        <f t="shared" si="0"/>
        <v/>
      </c>
      <c r="E23" s="199" t="str">
        <f t="shared" si="1"/>
        <v/>
      </c>
      <c r="F23" s="117"/>
      <c r="G23" s="117"/>
      <c r="H23" s="519" t="str">
        <f t="shared" si="2"/>
        <v xml:space="preserve">0 </v>
      </c>
      <c r="I23" s="80" t="str">
        <f t="shared" si="3"/>
        <v/>
      </c>
      <c r="J23" s="71" t="str">
        <f t="shared" si="22"/>
        <v xml:space="preserve"> </v>
      </c>
      <c r="K23" s="72" t="str">
        <f t="shared" si="4"/>
        <v/>
      </c>
      <c r="L23" s="72" t="str">
        <f t="shared" si="5"/>
        <v/>
      </c>
      <c r="M23" s="120"/>
      <c r="N23" s="121"/>
      <c r="O23" s="73" t="str">
        <f t="shared" si="6"/>
        <v xml:space="preserve">0 </v>
      </c>
      <c r="P23" s="216" t="str">
        <f t="shared" si="7"/>
        <v/>
      </c>
      <c r="Q23" s="84" t="str">
        <f t="shared" si="23"/>
        <v xml:space="preserve"> </v>
      </c>
      <c r="R23" s="85" t="str">
        <f t="shared" si="8"/>
        <v/>
      </c>
      <c r="S23" s="85" t="str">
        <f t="shared" si="9"/>
        <v/>
      </c>
      <c r="T23" s="127"/>
      <c r="U23" s="127"/>
      <c r="V23" s="201" t="str">
        <f t="shared" si="24"/>
        <v xml:space="preserve">0 </v>
      </c>
      <c r="W23" s="86" t="str">
        <f t="shared" si="10"/>
        <v/>
      </c>
      <c r="X23" s="479" t="str">
        <f t="shared" si="37"/>
        <v xml:space="preserve"> </v>
      </c>
      <c r="Y23" s="480" t="str">
        <f t="shared" si="38"/>
        <v/>
      </c>
      <c r="Z23" s="480" t="str">
        <f t="shared" si="13"/>
        <v/>
      </c>
      <c r="AA23" s="489"/>
      <c r="AB23" s="490"/>
      <c r="AC23" s="484" t="str">
        <f t="shared" si="25"/>
        <v>0</v>
      </c>
      <c r="AD23" s="483" t="str">
        <f t="shared" si="14"/>
        <v/>
      </c>
      <c r="AE23" s="205" t="str">
        <f t="shared" si="39"/>
        <v xml:space="preserve"> </v>
      </c>
      <c r="AF23" s="206" t="str">
        <f t="shared" si="40"/>
        <v/>
      </c>
      <c r="AG23" s="206" t="str">
        <f t="shared" si="26"/>
        <v/>
      </c>
      <c r="AH23" s="130"/>
      <c r="AI23" s="131"/>
      <c r="AJ23" s="462" t="str">
        <f t="shared" si="17"/>
        <v>0</v>
      </c>
      <c r="AK23" s="220" t="str">
        <f t="shared" si="27"/>
        <v/>
      </c>
      <c r="AL23" s="209" t="str">
        <f t="shared" si="41"/>
        <v xml:space="preserve"> </v>
      </c>
      <c r="AM23" s="210" t="str">
        <f t="shared" si="29"/>
        <v/>
      </c>
      <c r="AN23" s="210" t="str">
        <f t="shared" si="30"/>
        <v/>
      </c>
      <c r="AO23" s="134"/>
      <c r="AP23" s="134"/>
      <c r="AQ23" s="450" t="str">
        <f t="shared" si="18"/>
        <v>0</v>
      </c>
      <c r="AR23" s="213" t="str">
        <f t="shared" si="31"/>
        <v/>
      </c>
      <c r="AS23" s="214">
        <f t="shared" si="19"/>
        <v>0</v>
      </c>
      <c r="AT23" s="215">
        <f t="shared" si="20"/>
        <v>0</v>
      </c>
      <c r="AV23" s="236">
        <v>3</v>
      </c>
      <c r="AW23" s="244">
        <f t="shared" si="42"/>
        <v>0</v>
      </c>
      <c r="AZ23" s="238">
        <v>3</v>
      </c>
      <c r="BA23" s="245">
        <f t="shared" si="43"/>
        <v>0</v>
      </c>
      <c r="BB23" s="248"/>
      <c r="BD23" s="240">
        <v>3</v>
      </c>
      <c r="BE23" s="246">
        <f t="shared" si="44"/>
        <v>5</v>
      </c>
      <c r="BH23" s="242">
        <v>3</v>
      </c>
      <c r="BI23" s="247">
        <f t="shared" si="45"/>
        <v>6</v>
      </c>
      <c r="BL23" s="233">
        <v>3</v>
      </c>
      <c r="BM23" s="233">
        <f t="shared" si="46"/>
        <v>0</v>
      </c>
      <c r="BP23" s="234">
        <v>3</v>
      </c>
      <c r="BQ23" s="234" t="str">
        <f t="shared" si="47"/>
        <v/>
      </c>
      <c r="BR23" s="235"/>
      <c r="BT23" s="32"/>
      <c r="BU23" s="32"/>
      <c r="BV23" s="32"/>
      <c r="BW23" s="32"/>
      <c r="BX23" s="32"/>
    </row>
    <row r="24" spans="1:76" ht="22.5" x14ac:dyDescent="0.45">
      <c r="A24" s="114"/>
      <c r="B24" s="157"/>
      <c r="C24" s="78" t="str">
        <f t="shared" si="21"/>
        <v xml:space="preserve"> </v>
      </c>
      <c r="D24" s="79" t="str">
        <f t="shared" si="0"/>
        <v/>
      </c>
      <c r="E24" s="199" t="str">
        <f t="shared" si="1"/>
        <v/>
      </c>
      <c r="F24" s="117"/>
      <c r="G24" s="117"/>
      <c r="H24" s="519" t="str">
        <f t="shared" si="2"/>
        <v xml:space="preserve">0 </v>
      </c>
      <c r="I24" s="80" t="str">
        <f t="shared" si="3"/>
        <v/>
      </c>
      <c r="J24" s="71" t="str">
        <f t="shared" si="22"/>
        <v xml:space="preserve"> </v>
      </c>
      <c r="K24" s="72" t="str">
        <f t="shared" si="4"/>
        <v/>
      </c>
      <c r="L24" s="72" t="str">
        <f t="shared" si="5"/>
        <v/>
      </c>
      <c r="M24" s="120"/>
      <c r="N24" s="121"/>
      <c r="O24" s="73" t="str">
        <f t="shared" si="6"/>
        <v xml:space="preserve">0 </v>
      </c>
      <c r="P24" s="216" t="str">
        <f t="shared" si="7"/>
        <v/>
      </c>
      <c r="Q24" s="84" t="str">
        <f t="shared" si="23"/>
        <v xml:space="preserve"> </v>
      </c>
      <c r="R24" s="85" t="str">
        <f t="shared" si="8"/>
        <v/>
      </c>
      <c r="S24" s="85" t="str">
        <f t="shared" si="9"/>
        <v/>
      </c>
      <c r="T24" s="127"/>
      <c r="U24" s="127"/>
      <c r="V24" s="201" t="str">
        <f t="shared" si="24"/>
        <v xml:space="preserve">0 </v>
      </c>
      <c r="W24" s="86" t="str">
        <f t="shared" si="10"/>
        <v/>
      </c>
      <c r="X24" s="479" t="str">
        <f t="shared" si="37"/>
        <v xml:space="preserve"> </v>
      </c>
      <c r="Y24" s="480" t="str">
        <f t="shared" si="38"/>
        <v/>
      </c>
      <c r="Z24" s="480" t="str">
        <f t="shared" si="13"/>
        <v/>
      </c>
      <c r="AA24" s="489"/>
      <c r="AB24" s="490"/>
      <c r="AC24" s="484" t="str">
        <f t="shared" si="25"/>
        <v>0</v>
      </c>
      <c r="AD24" s="483" t="str">
        <f t="shared" si="14"/>
        <v/>
      </c>
      <c r="AE24" s="205" t="str">
        <f t="shared" si="39"/>
        <v xml:space="preserve"> </v>
      </c>
      <c r="AF24" s="206" t="str">
        <f t="shared" si="40"/>
        <v/>
      </c>
      <c r="AG24" s="206" t="str">
        <f t="shared" si="26"/>
        <v/>
      </c>
      <c r="AH24" s="130"/>
      <c r="AI24" s="131"/>
      <c r="AJ24" s="462" t="str">
        <f t="shared" si="17"/>
        <v>0</v>
      </c>
      <c r="AK24" s="220" t="str">
        <f t="shared" si="27"/>
        <v/>
      </c>
      <c r="AL24" s="209" t="str">
        <f t="shared" si="41"/>
        <v xml:space="preserve"> </v>
      </c>
      <c r="AM24" s="210" t="str">
        <f t="shared" si="29"/>
        <v/>
      </c>
      <c r="AN24" s="210" t="str">
        <f t="shared" si="30"/>
        <v/>
      </c>
      <c r="AO24" s="134"/>
      <c r="AP24" s="134"/>
      <c r="AQ24" s="450" t="str">
        <f t="shared" si="18"/>
        <v>0</v>
      </c>
      <c r="AR24" s="213" t="str">
        <f t="shared" si="31"/>
        <v/>
      </c>
      <c r="AS24" s="214">
        <f t="shared" si="19"/>
        <v>0</v>
      </c>
      <c r="AT24" s="215">
        <f t="shared" si="20"/>
        <v>0</v>
      </c>
      <c r="AV24" s="236">
        <v>4</v>
      </c>
      <c r="AW24" s="244">
        <f t="shared" si="42"/>
        <v>0</v>
      </c>
      <c r="AZ24" s="238">
        <v>4</v>
      </c>
      <c r="BA24" s="245">
        <f t="shared" si="43"/>
        <v>0</v>
      </c>
      <c r="BB24" s="248"/>
      <c r="BD24" s="240">
        <v>4</v>
      </c>
      <c r="BE24" s="246">
        <f t="shared" si="44"/>
        <v>0</v>
      </c>
      <c r="BH24" s="242">
        <v>4</v>
      </c>
      <c r="BI24" s="247">
        <f t="shared" si="45"/>
        <v>0</v>
      </c>
      <c r="BL24" s="233">
        <v>4</v>
      </c>
      <c r="BM24" s="233">
        <f t="shared" si="46"/>
        <v>0</v>
      </c>
      <c r="BP24" s="234">
        <v>4</v>
      </c>
      <c r="BQ24" s="234" t="str">
        <f t="shared" si="47"/>
        <v/>
      </c>
      <c r="BR24" s="235"/>
      <c r="BT24" s="32"/>
      <c r="BU24" s="32"/>
      <c r="BV24" s="32"/>
      <c r="BW24" s="32"/>
      <c r="BX24" s="32"/>
    </row>
    <row r="25" spans="1:76" ht="22.5" x14ac:dyDescent="0.45">
      <c r="A25" s="114"/>
      <c r="B25" s="157"/>
      <c r="C25" s="78" t="str">
        <f t="shared" si="21"/>
        <v xml:space="preserve"> </v>
      </c>
      <c r="D25" s="79" t="str">
        <f t="shared" si="0"/>
        <v/>
      </c>
      <c r="E25" s="199" t="str">
        <f t="shared" si="1"/>
        <v/>
      </c>
      <c r="F25" s="117"/>
      <c r="G25" s="117"/>
      <c r="H25" s="519" t="str">
        <f t="shared" si="2"/>
        <v xml:space="preserve">0 </v>
      </c>
      <c r="I25" s="80" t="str">
        <f t="shared" si="3"/>
        <v/>
      </c>
      <c r="J25" s="71" t="str">
        <f t="shared" si="22"/>
        <v xml:space="preserve"> </v>
      </c>
      <c r="K25" s="72" t="str">
        <f t="shared" si="4"/>
        <v/>
      </c>
      <c r="L25" s="72" t="str">
        <f t="shared" si="5"/>
        <v/>
      </c>
      <c r="M25" s="120"/>
      <c r="N25" s="121"/>
      <c r="O25" s="73" t="str">
        <f t="shared" si="6"/>
        <v xml:space="preserve">0 </v>
      </c>
      <c r="P25" s="216" t="str">
        <f t="shared" si="7"/>
        <v/>
      </c>
      <c r="Q25" s="84" t="str">
        <f t="shared" si="23"/>
        <v xml:space="preserve"> </v>
      </c>
      <c r="R25" s="85" t="str">
        <f t="shared" si="8"/>
        <v/>
      </c>
      <c r="S25" s="85" t="str">
        <f t="shared" si="9"/>
        <v/>
      </c>
      <c r="T25" s="127"/>
      <c r="U25" s="127"/>
      <c r="V25" s="201" t="str">
        <f t="shared" si="24"/>
        <v xml:space="preserve">0 </v>
      </c>
      <c r="W25" s="86" t="str">
        <f t="shared" si="10"/>
        <v/>
      </c>
      <c r="X25" s="479" t="str">
        <f t="shared" si="37"/>
        <v xml:space="preserve"> </v>
      </c>
      <c r="Y25" s="480" t="str">
        <f t="shared" si="38"/>
        <v/>
      </c>
      <c r="Z25" s="480" t="str">
        <f t="shared" si="13"/>
        <v/>
      </c>
      <c r="AA25" s="489"/>
      <c r="AB25" s="490"/>
      <c r="AC25" s="484" t="str">
        <f t="shared" si="25"/>
        <v>0</v>
      </c>
      <c r="AD25" s="483" t="str">
        <f t="shared" si="14"/>
        <v/>
      </c>
      <c r="AE25" s="205" t="str">
        <f t="shared" si="39"/>
        <v xml:space="preserve"> </v>
      </c>
      <c r="AF25" s="206" t="str">
        <f t="shared" si="40"/>
        <v/>
      </c>
      <c r="AG25" s="206" t="str">
        <f t="shared" si="26"/>
        <v/>
      </c>
      <c r="AH25" s="130"/>
      <c r="AI25" s="131"/>
      <c r="AJ25" s="462" t="str">
        <f t="shared" si="17"/>
        <v>0</v>
      </c>
      <c r="AK25" s="220" t="str">
        <f t="shared" si="27"/>
        <v/>
      </c>
      <c r="AL25" s="209" t="str">
        <f t="shared" si="41"/>
        <v xml:space="preserve"> </v>
      </c>
      <c r="AM25" s="210" t="str">
        <f t="shared" si="29"/>
        <v/>
      </c>
      <c r="AN25" s="210" t="str">
        <f t="shared" si="30"/>
        <v/>
      </c>
      <c r="AO25" s="134"/>
      <c r="AP25" s="134"/>
      <c r="AQ25" s="450" t="str">
        <f t="shared" si="18"/>
        <v>0</v>
      </c>
      <c r="AR25" s="213" t="str">
        <f t="shared" si="31"/>
        <v/>
      </c>
      <c r="AS25" s="214">
        <f t="shared" si="19"/>
        <v>0</v>
      </c>
      <c r="AT25" s="215">
        <f t="shared" si="20"/>
        <v>0</v>
      </c>
      <c r="AV25" s="236">
        <v>5</v>
      </c>
      <c r="AW25" s="244">
        <f t="shared" si="42"/>
        <v>0</v>
      </c>
      <c r="AZ25" s="238">
        <v>5</v>
      </c>
      <c r="BA25" s="245">
        <f t="shared" si="43"/>
        <v>0</v>
      </c>
      <c r="BB25" s="248"/>
      <c r="BD25" s="240">
        <v>5</v>
      </c>
      <c r="BE25" s="246">
        <f t="shared" si="44"/>
        <v>0</v>
      </c>
      <c r="BH25" s="242">
        <v>5</v>
      </c>
      <c r="BI25" s="247">
        <f t="shared" si="45"/>
        <v>0</v>
      </c>
      <c r="BL25" s="233">
        <v>5</v>
      </c>
      <c r="BM25" s="233">
        <f t="shared" si="46"/>
        <v>0</v>
      </c>
      <c r="BP25" s="234">
        <v>5</v>
      </c>
      <c r="BQ25" s="234" t="str">
        <f t="shared" si="47"/>
        <v/>
      </c>
      <c r="BR25" s="235"/>
      <c r="BT25" s="32"/>
      <c r="BU25" s="32"/>
      <c r="BV25" s="32"/>
      <c r="BW25" s="32"/>
      <c r="BX25" s="32"/>
    </row>
    <row r="26" spans="1:76" ht="22.5" x14ac:dyDescent="0.45">
      <c r="A26" s="114"/>
      <c r="B26" s="157"/>
      <c r="C26" s="78" t="str">
        <f t="shared" si="21"/>
        <v xml:space="preserve"> </v>
      </c>
      <c r="D26" s="79" t="str">
        <f t="shared" si="0"/>
        <v/>
      </c>
      <c r="E26" s="199" t="str">
        <f t="shared" si="1"/>
        <v/>
      </c>
      <c r="F26" s="117"/>
      <c r="G26" s="117"/>
      <c r="H26" s="519" t="str">
        <f t="shared" si="2"/>
        <v xml:space="preserve">0 </v>
      </c>
      <c r="I26" s="80" t="str">
        <f t="shared" si="3"/>
        <v/>
      </c>
      <c r="J26" s="71" t="str">
        <f t="shared" si="22"/>
        <v xml:space="preserve"> </v>
      </c>
      <c r="K26" s="72" t="str">
        <f t="shared" si="4"/>
        <v/>
      </c>
      <c r="L26" s="72" t="str">
        <f t="shared" si="5"/>
        <v/>
      </c>
      <c r="M26" s="120"/>
      <c r="N26" s="121"/>
      <c r="O26" s="73" t="str">
        <f t="shared" si="6"/>
        <v xml:space="preserve">0 </v>
      </c>
      <c r="P26" s="216" t="str">
        <f t="shared" si="7"/>
        <v/>
      </c>
      <c r="Q26" s="84" t="str">
        <f t="shared" si="23"/>
        <v xml:space="preserve"> </v>
      </c>
      <c r="R26" s="85" t="str">
        <f t="shared" si="8"/>
        <v/>
      </c>
      <c r="S26" s="85" t="str">
        <f t="shared" si="9"/>
        <v/>
      </c>
      <c r="T26" s="127"/>
      <c r="U26" s="127"/>
      <c r="V26" s="201" t="str">
        <f t="shared" si="24"/>
        <v xml:space="preserve">0 </v>
      </c>
      <c r="W26" s="86" t="str">
        <f t="shared" si="10"/>
        <v/>
      </c>
      <c r="X26" s="479" t="str">
        <f t="shared" si="37"/>
        <v xml:space="preserve"> </v>
      </c>
      <c r="Y26" s="480" t="str">
        <f t="shared" si="38"/>
        <v/>
      </c>
      <c r="Z26" s="480" t="str">
        <f t="shared" si="13"/>
        <v/>
      </c>
      <c r="AA26" s="489"/>
      <c r="AB26" s="490"/>
      <c r="AC26" s="484" t="str">
        <f t="shared" si="25"/>
        <v>0</v>
      </c>
      <c r="AD26" s="483" t="str">
        <f t="shared" si="14"/>
        <v/>
      </c>
      <c r="AE26" s="205" t="str">
        <f t="shared" si="39"/>
        <v xml:space="preserve"> </v>
      </c>
      <c r="AF26" s="206" t="str">
        <f t="shared" si="40"/>
        <v/>
      </c>
      <c r="AG26" s="206" t="str">
        <f t="shared" si="26"/>
        <v/>
      </c>
      <c r="AH26" s="130"/>
      <c r="AI26" s="131"/>
      <c r="AJ26" s="462" t="str">
        <f t="shared" si="17"/>
        <v>0</v>
      </c>
      <c r="AK26" s="220" t="str">
        <f t="shared" si="27"/>
        <v/>
      </c>
      <c r="AL26" s="209" t="str">
        <f t="shared" si="41"/>
        <v xml:space="preserve"> </v>
      </c>
      <c r="AM26" s="210" t="str">
        <f t="shared" si="29"/>
        <v/>
      </c>
      <c r="AN26" s="210" t="str">
        <f t="shared" si="30"/>
        <v/>
      </c>
      <c r="AO26" s="134"/>
      <c r="AP26" s="134"/>
      <c r="AQ26" s="450" t="str">
        <f t="shared" si="18"/>
        <v>0</v>
      </c>
      <c r="AR26" s="213" t="str">
        <f t="shared" si="31"/>
        <v/>
      </c>
      <c r="AS26" s="214">
        <f t="shared" si="19"/>
        <v>0</v>
      </c>
      <c r="AT26" s="215">
        <f t="shared" si="20"/>
        <v>0</v>
      </c>
      <c r="AV26" s="236">
        <v>6</v>
      </c>
      <c r="AW26" s="244">
        <f t="shared" si="42"/>
        <v>0</v>
      </c>
      <c r="AZ26" s="238">
        <v>6</v>
      </c>
      <c r="BA26" s="245">
        <f t="shared" si="43"/>
        <v>0</v>
      </c>
      <c r="BB26" s="248"/>
      <c r="BD26" s="240">
        <v>6</v>
      </c>
      <c r="BE26" s="246">
        <f t="shared" si="44"/>
        <v>0</v>
      </c>
      <c r="BH26" s="242">
        <v>6</v>
      </c>
      <c r="BI26" s="247">
        <f t="shared" si="45"/>
        <v>0</v>
      </c>
      <c r="BL26" s="233">
        <v>6</v>
      </c>
      <c r="BM26" s="233">
        <f t="shared" si="46"/>
        <v>0</v>
      </c>
      <c r="BP26" s="234">
        <v>6</v>
      </c>
      <c r="BQ26" s="234" t="str">
        <f t="shared" si="47"/>
        <v/>
      </c>
      <c r="BR26" s="235"/>
      <c r="BT26" s="32"/>
      <c r="BU26" s="32"/>
      <c r="BV26" s="32"/>
      <c r="BW26" s="32"/>
      <c r="BX26" s="32"/>
    </row>
    <row r="27" spans="1:76" ht="22.5" x14ac:dyDescent="0.45">
      <c r="A27" s="116"/>
      <c r="B27" s="159"/>
      <c r="C27" s="78" t="str">
        <f t="shared" si="21"/>
        <v xml:space="preserve"> </v>
      </c>
      <c r="D27" s="79" t="str">
        <f t="shared" si="0"/>
        <v/>
      </c>
      <c r="E27" s="199" t="str">
        <f t="shared" si="1"/>
        <v/>
      </c>
      <c r="F27" s="117"/>
      <c r="G27" s="117"/>
      <c r="H27" s="519" t="str">
        <f t="shared" si="2"/>
        <v xml:space="preserve">0 </v>
      </c>
      <c r="I27" s="80" t="str">
        <f t="shared" si="3"/>
        <v/>
      </c>
      <c r="J27" s="71" t="str">
        <f t="shared" si="22"/>
        <v xml:space="preserve"> </v>
      </c>
      <c r="K27" s="72" t="str">
        <f t="shared" si="4"/>
        <v/>
      </c>
      <c r="L27" s="72" t="str">
        <f t="shared" si="5"/>
        <v/>
      </c>
      <c r="M27" s="120"/>
      <c r="N27" s="121"/>
      <c r="O27" s="73" t="str">
        <f t="shared" si="6"/>
        <v xml:space="preserve">0 </v>
      </c>
      <c r="P27" s="216" t="str">
        <f t="shared" si="7"/>
        <v/>
      </c>
      <c r="Q27" s="84" t="str">
        <f t="shared" si="23"/>
        <v xml:space="preserve"> </v>
      </c>
      <c r="R27" s="85" t="str">
        <f t="shared" si="8"/>
        <v/>
      </c>
      <c r="S27" s="85" t="str">
        <f t="shared" si="9"/>
        <v/>
      </c>
      <c r="T27" s="127"/>
      <c r="U27" s="127"/>
      <c r="V27" s="201" t="str">
        <f t="shared" si="24"/>
        <v xml:space="preserve">0 </v>
      </c>
      <c r="W27" s="86" t="str">
        <f t="shared" si="10"/>
        <v/>
      </c>
      <c r="X27" s="479" t="str">
        <f t="shared" si="37"/>
        <v xml:space="preserve"> </v>
      </c>
      <c r="Y27" s="480" t="str">
        <f t="shared" si="38"/>
        <v/>
      </c>
      <c r="Z27" s="480" t="str">
        <f t="shared" si="13"/>
        <v/>
      </c>
      <c r="AA27" s="489"/>
      <c r="AB27" s="490"/>
      <c r="AC27" s="484" t="str">
        <f t="shared" si="25"/>
        <v>0</v>
      </c>
      <c r="AD27" s="483" t="str">
        <f t="shared" si="14"/>
        <v/>
      </c>
      <c r="AE27" s="205" t="str">
        <f t="shared" si="39"/>
        <v xml:space="preserve"> </v>
      </c>
      <c r="AF27" s="206" t="str">
        <f t="shared" si="40"/>
        <v/>
      </c>
      <c r="AG27" s="206" t="str">
        <f t="shared" si="26"/>
        <v/>
      </c>
      <c r="AH27" s="130"/>
      <c r="AI27" s="131"/>
      <c r="AJ27" s="462" t="str">
        <f t="shared" si="17"/>
        <v>0</v>
      </c>
      <c r="AK27" s="220" t="str">
        <f t="shared" si="27"/>
        <v/>
      </c>
      <c r="AL27" s="209" t="str">
        <f t="shared" si="41"/>
        <v xml:space="preserve"> </v>
      </c>
      <c r="AM27" s="210" t="str">
        <f t="shared" si="29"/>
        <v/>
      </c>
      <c r="AN27" s="210" t="str">
        <f t="shared" si="30"/>
        <v/>
      </c>
      <c r="AO27" s="134"/>
      <c r="AP27" s="134"/>
      <c r="AQ27" s="450" t="str">
        <f t="shared" si="18"/>
        <v>0</v>
      </c>
      <c r="AR27" s="213" t="str">
        <f t="shared" si="31"/>
        <v/>
      </c>
      <c r="AS27" s="214">
        <f t="shared" si="19"/>
        <v>0</v>
      </c>
      <c r="AT27" s="215">
        <f t="shared" si="20"/>
        <v>0</v>
      </c>
      <c r="AV27" s="236">
        <v>7</v>
      </c>
      <c r="AW27" s="244">
        <f t="shared" si="42"/>
        <v>0</v>
      </c>
      <c r="AZ27" s="238">
        <v>7</v>
      </c>
      <c r="BA27" s="245">
        <f t="shared" si="43"/>
        <v>0</v>
      </c>
      <c r="BB27" s="248"/>
      <c r="BD27" s="240">
        <v>7</v>
      </c>
      <c r="BE27" s="246">
        <f t="shared" si="44"/>
        <v>0</v>
      </c>
      <c r="BH27" s="242">
        <v>7</v>
      </c>
      <c r="BI27" s="247">
        <f t="shared" si="45"/>
        <v>0</v>
      </c>
      <c r="BL27" s="233">
        <v>7</v>
      </c>
      <c r="BM27" s="233">
        <f t="shared" si="46"/>
        <v>0</v>
      </c>
      <c r="BP27" s="234">
        <v>7</v>
      </c>
      <c r="BQ27" s="234" t="str">
        <f t="shared" si="47"/>
        <v/>
      </c>
      <c r="BR27" s="235"/>
      <c r="BT27" s="32"/>
      <c r="BU27" s="32"/>
      <c r="BV27" s="32"/>
      <c r="BW27" s="32"/>
      <c r="BX27" s="32"/>
    </row>
    <row r="28" spans="1:76" ht="22.5" x14ac:dyDescent="0.45">
      <c r="A28" s="116"/>
      <c r="B28" s="159"/>
      <c r="C28" s="78" t="str">
        <f t="shared" si="21"/>
        <v xml:space="preserve"> </v>
      </c>
      <c r="D28" s="79" t="str">
        <f t="shared" si="0"/>
        <v/>
      </c>
      <c r="E28" s="199" t="str">
        <f t="shared" si="1"/>
        <v/>
      </c>
      <c r="F28" s="117"/>
      <c r="G28" s="117"/>
      <c r="H28" s="519" t="str">
        <f t="shared" si="2"/>
        <v xml:space="preserve">0 </v>
      </c>
      <c r="I28" s="80" t="str">
        <f t="shared" si="3"/>
        <v/>
      </c>
      <c r="J28" s="71" t="str">
        <f t="shared" si="22"/>
        <v xml:space="preserve"> </v>
      </c>
      <c r="K28" s="72" t="str">
        <f t="shared" si="4"/>
        <v/>
      </c>
      <c r="L28" s="72" t="str">
        <f t="shared" si="5"/>
        <v/>
      </c>
      <c r="M28" s="120"/>
      <c r="N28" s="121"/>
      <c r="O28" s="73" t="str">
        <f t="shared" si="6"/>
        <v xml:space="preserve">0 </v>
      </c>
      <c r="P28" s="216" t="str">
        <f t="shared" si="7"/>
        <v/>
      </c>
      <c r="Q28" s="84" t="str">
        <f t="shared" si="23"/>
        <v xml:space="preserve"> </v>
      </c>
      <c r="R28" s="85" t="str">
        <f t="shared" si="8"/>
        <v/>
      </c>
      <c r="S28" s="85" t="str">
        <f t="shared" si="9"/>
        <v/>
      </c>
      <c r="T28" s="127"/>
      <c r="U28" s="127"/>
      <c r="V28" s="201" t="str">
        <f t="shared" si="24"/>
        <v xml:space="preserve">0 </v>
      </c>
      <c r="W28" s="86" t="str">
        <f t="shared" si="10"/>
        <v/>
      </c>
      <c r="X28" s="479" t="str">
        <f t="shared" si="37"/>
        <v xml:space="preserve"> </v>
      </c>
      <c r="Y28" s="480" t="str">
        <f t="shared" si="38"/>
        <v/>
      </c>
      <c r="Z28" s="480" t="str">
        <f t="shared" si="13"/>
        <v/>
      </c>
      <c r="AA28" s="489"/>
      <c r="AB28" s="490"/>
      <c r="AC28" s="484" t="str">
        <f t="shared" si="25"/>
        <v>0</v>
      </c>
      <c r="AD28" s="483" t="str">
        <f t="shared" si="14"/>
        <v/>
      </c>
      <c r="AE28" s="205" t="str">
        <f t="shared" si="39"/>
        <v xml:space="preserve"> </v>
      </c>
      <c r="AF28" s="206" t="str">
        <f t="shared" si="40"/>
        <v/>
      </c>
      <c r="AG28" s="206" t="str">
        <f t="shared" si="26"/>
        <v/>
      </c>
      <c r="AH28" s="130"/>
      <c r="AI28" s="131"/>
      <c r="AJ28" s="462" t="str">
        <f t="shared" si="17"/>
        <v>0</v>
      </c>
      <c r="AK28" s="220" t="str">
        <f t="shared" si="27"/>
        <v/>
      </c>
      <c r="AL28" s="209" t="str">
        <f t="shared" si="41"/>
        <v xml:space="preserve"> </v>
      </c>
      <c r="AM28" s="210" t="str">
        <f t="shared" si="29"/>
        <v/>
      </c>
      <c r="AN28" s="210" t="str">
        <f t="shared" si="30"/>
        <v/>
      </c>
      <c r="AO28" s="134"/>
      <c r="AP28" s="134"/>
      <c r="AQ28" s="450" t="str">
        <f t="shared" si="18"/>
        <v>0</v>
      </c>
      <c r="AR28" s="213" t="str">
        <f t="shared" si="31"/>
        <v/>
      </c>
      <c r="AS28" s="214">
        <f t="shared" si="19"/>
        <v>0</v>
      </c>
      <c r="AT28" s="215">
        <f t="shared" si="20"/>
        <v>0</v>
      </c>
      <c r="AV28" s="236">
        <v>8</v>
      </c>
      <c r="AW28" s="244">
        <f t="shared" si="42"/>
        <v>0</v>
      </c>
      <c r="AX28" s="13">
        <f>IF(AW$20=1,AW15,IF(AW$20=2,AX15,IF(AW$20=3,AY15,IF(AW$20=4,AZ15,IF(AW$20=5,BA15,IF(AW$20=6,BB15,IF(AW$20=7,BC15,IF(AW$20=8,BD15,IF(AW$20=9,BE15,IF(AW$20=10,BF15,IF(AW$20=11,BG15,IF(AW$20=12,BH15,IF(AW$20=13,BI15,IF(AW$20=14,BJ15,IF(AW$20=15,BK15,IF(AW$20=16,BL15,IF(AW$20=17,BM15,IF(AW$20=18,BN15,IF(AW$20=19,BO15,IF(AW$20=20,BP15,IF(AW$20=21,BQ15,IF(AW$20=22,BR15,IF(AW$20=23,BS15,IF(AW$20=24,BT15,IF(AW$20=25,BU15,IF(AW$20=26,BV15,IF(AW$20=27,BW15,IF(AW$20=28,BX15,IF(AW$20=29,BY15,IF(AW$20=30,BZ15,IF(AW$20=31,CA15,IF(AW$20=32,CB15,IF(AW$20=33,CC15,IF(AW$20=34,CD15,IF(AW$20=35,CE15,IF(AW$20=36,CF15,IF(AW$20=37,CG15,IF(AW$20=38,CH15,IF(AW$20=39,CI15,IF(AW$20=40,CJ15,""))))))))))))))))))))))))))))))))))))))))</f>
        <v>0</v>
      </c>
      <c r="AZ28" s="238">
        <v>8</v>
      </c>
      <c r="BA28" s="245">
        <f t="shared" si="43"/>
        <v>0</v>
      </c>
      <c r="BB28" s="248"/>
      <c r="BD28" s="240">
        <v>8</v>
      </c>
      <c r="BE28" s="246">
        <f t="shared" si="44"/>
        <v>0</v>
      </c>
      <c r="BH28" s="242">
        <v>8</v>
      </c>
      <c r="BI28" s="247">
        <f t="shared" si="45"/>
        <v>0</v>
      </c>
      <c r="BL28" s="233">
        <v>8</v>
      </c>
      <c r="BM28" s="233">
        <f t="shared" si="46"/>
        <v>0</v>
      </c>
      <c r="BP28" s="234">
        <v>8</v>
      </c>
      <c r="BQ28" s="234" t="str">
        <f t="shared" si="47"/>
        <v/>
      </c>
      <c r="BR28" s="235"/>
      <c r="BT28" s="32"/>
      <c r="BU28" s="32"/>
      <c r="BV28" s="32"/>
      <c r="BW28" s="32"/>
      <c r="BX28" s="32"/>
    </row>
    <row r="29" spans="1:76" ht="22.5" x14ac:dyDescent="0.45">
      <c r="A29" s="116"/>
      <c r="B29" s="159"/>
      <c r="C29" s="78" t="str">
        <f t="shared" si="21"/>
        <v xml:space="preserve"> </v>
      </c>
      <c r="D29" s="79" t="str">
        <f t="shared" si="0"/>
        <v/>
      </c>
      <c r="E29" s="199" t="str">
        <f t="shared" si="1"/>
        <v/>
      </c>
      <c r="F29" s="117"/>
      <c r="G29" s="117"/>
      <c r="H29" s="519" t="str">
        <f t="shared" si="2"/>
        <v xml:space="preserve">0 </v>
      </c>
      <c r="I29" s="80" t="str">
        <f t="shared" si="3"/>
        <v/>
      </c>
      <c r="J29" s="71" t="str">
        <f t="shared" si="22"/>
        <v xml:space="preserve"> </v>
      </c>
      <c r="K29" s="72" t="str">
        <f t="shared" si="4"/>
        <v/>
      </c>
      <c r="L29" s="72" t="str">
        <f t="shared" si="5"/>
        <v/>
      </c>
      <c r="M29" s="120"/>
      <c r="N29" s="121"/>
      <c r="O29" s="73" t="str">
        <f t="shared" si="6"/>
        <v xml:space="preserve">0 </v>
      </c>
      <c r="P29" s="216" t="str">
        <f t="shared" si="7"/>
        <v/>
      </c>
      <c r="Q29" s="84" t="str">
        <f t="shared" si="23"/>
        <v xml:space="preserve"> </v>
      </c>
      <c r="R29" s="85" t="str">
        <f t="shared" si="8"/>
        <v/>
      </c>
      <c r="S29" s="85" t="str">
        <f t="shared" si="9"/>
        <v/>
      </c>
      <c r="T29" s="127"/>
      <c r="U29" s="127"/>
      <c r="V29" s="201" t="str">
        <f t="shared" si="24"/>
        <v xml:space="preserve">0 </v>
      </c>
      <c r="W29" s="86" t="str">
        <f t="shared" si="10"/>
        <v/>
      </c>
      <c r="X29" s="479" t="str">
        <f t="shared" si="37"/>
        <v xml:space="preserve"> </v>
      </c>
      <c r="Y29" s="480" t="str">
        <f t="shared" si="38"/>
        <v/>
      </c>
      <c r="Z29" s="480" t="str">
        <f t="shared" si="13"/>
        <v/>
      </c>
      <c r="AA29" s="489"/>
      <c r="AB29" s="490"/>
      <c r="AC29" s="484" t="str">
        <f t="shared" si="25"/>
        <v>0</v>
      </c>
      <c r="AD29" s="483" t="str">
        <f t="shared" si="14"/>
        <v/>
      </c>
      <c r="AE29" s="205" t="str">
        <f t="shared" si="39"/>
        <v xml:space="preserve"> </v>
      </c>
      <c r="AF29" s="206" t="str">
        <f t="shared" si="40"/>
        <v/>
      </c>
      <c r="AG29" s="206" t="str">
        <f t="shared" si="26"/>
        <v/>
      </c>
      <c r="AH29" s="130"/>
      <c r="AI29" s="131"/>
      <c r="AJ29" s="462" t="str">
        <f t="shared" si="17"/>
        <v>0</v>
      </c>
      <c r="AK29" s="220" t="str">
        <f t="shared" si="27"/>
        <v/>
      </c>
      <c r="AL29" s="209" t="str">
        <f t="shared" si="41"/>
        <v xml:space="preserve"> </v>
      </c>
      <c r="AM29" s="210" t="str">
        <f t="shared" si="29"/>
        <v/>
      </c>
      <c r="AN29" s="210" t="str">
        <f t="shared" si="30"/>
        <v/>
      </c>
      <c r="AO29" s="134"/>
      <c r="AP29" s="134"/>
      <c r="AQ29" s="450" t="str">
        <f t="shared" si="18"/>
        <v>0</v>
      </c>
      <c r="AR29" s="213" t="str">
        <f t="shared" si="31"/>
        <v/>
      </c>
      <c r="AS29" s="214">
        <f t="shared" si="19"/>
        <v>0</v>
      </c>
      <c r="AT29" s="215">
        <f t="shared" si="20"/>
        <v>0</v>
      </c>
      <c r="AV29" s="236">
        <v>9</v>
      </c>
      <c r="AW29" s="244">
        <f t="shared" si="42"/>
        <v>0</v>
      </c>
      <c r="AZ29" s="238">
        <v>9</v>
      </c>
      <c r="BA29" s="245">
        <f t="shared" si="43"/>
        <v>0</v>
      </c>
      <c r="BB29" s="248"/>
      <c r="BD29" s="240">
        <v>9</v>
      </c>
      <c r="BE29" s="246">
        <f t="shared" si="44"/>
        <v>0</v>
      </c>
      <c r="BH29" s="242">
        <v>9</v>
      </c>
      <c r="BI29" s="247">
        <f t="shared" si="45"/>
        <v>0</v>
      </c>
      <c r="BL29" s="233">
        <v>9</v>
      </c>
      <c r="BM29" s="233">
        <f t="shared" si="46"/>
        <v>0</v>
      </c>
      <c r="BP29" s="234">
        <v>9</v>
      </c>
      <c r="BQ29" s="234" t="str">
        <f t="shared" si="47"/>
        <v/>
      </c>
      <c r="BR29" s="235"/>
      <c r="BT29" s="32"/>
      <c r="BU29" s="32"/>
      <c r="BV29" s="32"/>
      <c r="BW29" s="32"/>
      <c r="BX29" s="32"/>
    </row>
    <row r="30" spans="1:76" ht="22.5" x14ac:dyDescent="0.45">
      <c r="A30" s="116"/>
      <c r="B30" s="159"/>
      <c r="C30" s="78" t="str">
        <f t="shared" si="21"/>
        <v xml:space="preserve"> </v>
      </c>
      <c r="D30" s="79" t="str">
        <f t="shared" si="0"/>
        <v/>
      </c>
      <c r="E30" s="199" t="str">
        <f t="shared" si="1"/>
        <v/>
      </c>
      <c r="F30" s="117"/>
      <c r="G30" s="117"/>
      <c r="H30" s="519" t="str">
        <f t="shared" si="2"/>
        <v xml:space="preserve">0 </v>
      </c>
      <c r="I30" s="80" t="str">
        <f t="shared" si="3"/>
        <v/>
      </c>
      <c r="J30" s="71" t="str">
        <f t="shared" si="22"/>
        <v xml:space="preserve"> </v>
      </c>
      <c r="K30" s="72" t="str">
        <f t="shared" si="4"/>
        <v/>
      </c>
      <c r="L30" s="72" t="str">
        <f t="shared" si="5"/>
        <v/>
      </c>
      <c r="M30" s="122"/>
      <c r="N30" s="123"/>
      <c r="O30" s="73" t="str">
        <f t="shared" si="6"/>
        <v xml:space="preserve">0 </v>
      </c>
      <c r="P30" s="216" t="str">
        <f t="shared" si="7"/>
        <v/>
      </c>
      <c r="Q30" s="84" t="str">
        <f t="shared" si="23"/>
        <v xml:space="preserve"> </v>
      </c>
      <c r="R30" s="85" t="str">
        <f t="shared" si="8"/>
        <v/>
      </c>
      <c r="S30" s="85" t="str">
        <f t="shared" si="9"/>
        <v/>
      </c>
      <c r="T30" s="128"/>
      <c r="U30" s="128"/>
      <c r="V30" s="201" t="str">
        <f t="shared" si="24"/>
        <v xml:space="preserve">0 </v>
      </c>
      <c r="W30" s="86" t="str">
        <f t="shared" si="10"/>
        <v/>
      </c>
      <c r="X30" s="479" t="str">
        <f t="shared" si="37"/>
        <v xml:space="preserve"> </v>
      </c>
      <c r="Y30" s="480" t="str">
        <f t="shared" si="38"/>
        <v/>
      </c>
      <c r="Z30" s="480" t="str">
        <f t="shared" si="13"/>
        <v/>
      </c>
      <c r="AA30" s="490"/>
      <c r="AB30" s="491"/>
      <c r="AC30" s="484" t="str">
        <f t="shared" si="25"/>
        <v>0</v>
      </c>
      <c r="AD30" s="483" t="str">
        <f t="shared" si="14"/>
        <v/>
      </c>
      <c r="AE30" s="205" t="str">
        <f t="shared" si="39"/>
        <v xml:space="preserve"> </v>
      </c>
      <c r="AF30" s="206" t="str">
        <f t="shared" si="40"/>
        <v/>
      </c>
      <c r="AG30" s="206" t="str">
        <f t="shared" si="26"/>
        <v/>
      </c>
      <c r="AH30" s="130"/>
      <c r="AI30" s="131"/>
      <c r="AJ30" s="462" t="str">
        <f t="shared" si="17"/>
        <v>0</v>
      </c>
      <c r="AK30" s="220" t="str">
        <f t="shared" si="27"/>
        <v/>
      </c>
      <c r="AL30" s="209" t="str">
        <f t="shared" si="41"/>
        <v xml:space="preserve"> </v>
      </c>
      <c r="AM30" s="210" t="str">
        <f t="shared" si="29"/>
        <v/>
      </c>
      <c r="AN30" s="210" t="str">
        <f t="shared" si="30"/>
        <v/>
      </c>
      <c r="AO30" s="134"/>
      <c r="AP30" s="134"/>
      <c r="AQ30" s="450" t="str">
        <f t="shared" si="18"/>
        <v>0</v>
      </c>
      <c r="AR30" s="213" t="str">
        <f t="shared" si="31"/>
        <v/>
      </c>
      <c r="AS30" s="214">
        <f t="shared" si="19"/>
        <v>0</v>
      </c>
      <c r="AT30" s="215">
        <f t="shared" si="20"/>
        <v>0</v>
      </c>
      <c r="AV30" s="236">
        <v>10</v>
      </c>
      <c r="AW30" s="244">
        <f t="shared" si="42"/>
        <v>0</v>
      </c>
      <c r="AZ30" s="238">
        <v>10</v>
      </c>
      <c r="BA30" s="245">
        <f t="shared" si="43"/>
        <v>0</v>
      </c>
      <c r="BB30" s="248"/>
      <c r="BD30" s="240">
        <v>10</v>
      </c>
      <c r="BE30" s="246">
        <f t="shared" si="44"/>
        <v>0</v>
      </c>
      <c r="BH30" s="242">
        <v>10</v>
      </c>
      <c r="BI30" s="247">
        <f t="shared" si="45"/>
        <v>0</v>
      </c>
      <c r="BL30" s="233">
        <v>10</v>
      </c>
      <c r="BM30" s="233">
        <f t="shared" si="46"/>
        <v>0</v>
      </c>
      <c r="BP30" s="234">
        <v>10</v>
      </c>
      <c r="BQ30" s="234" t="str">
        <f t="shared" si="47"/>
        <v/>
      </c>
      <c r="BR30" s="235"/>
      <c r="BT30" s="32"/>
      <c r="BU30" s="32"/>
      <c r="BV30" s="32"/>
      <c r="BW30" s="32"/>
      <c r="BX30" s="32"/>
    </row>
    <row r="31" spans="1:76" ht="22.5" x14ac:dyDescent="0.45">
      <c r="A31" s="116"/>
      <c r="B31" s="159"/>
      <c r="C31" s="78" t="str">
        <f t="shared" si="21"/>
        <v xml:space="preserve"> </v>
      </c>
      <c r="D31" s="79" t="str">
        <f t="shared" si="0"/>
        <v/>
      </c>
      <c r="E31" s="199" t="str">
        <f t="shared" si="1"/>
        <v/>
      </c>
      <c r="F31" s="117"/>
      <c r="G31" s="117"/>
      <c r="H31" s="519" t="str">
        <f t="shared" si="2"/>
        <v xml:space="preserve">0 </v>
      </c>
      <c r="I31" s="80" t="str">
        <f t="shared" si="3"/>
        <v/>
      </c>
      <c r="J31" s="71" t="str">
        <f t="shared" si="22"/>
        <v xml:space="preserve"> </v>
      </c>
      <c r="K31" s="72" t="str">
        <f t="shared" si="4"/>
        <v/>
      </c>
      <c r="L31" s="72" t="str">
        <f t="shared" si="5"/>
        <v/>
      </c>
      <c r="M31" s="120"/>
      <c r="N31" s="121"/>
      <c r="O31" s="73" t="str">
        <f t="shared" si="6"/>
        <v xml:space="preserve">0 </v>
      </c>
      <c r="P31" s="216" t="str">
        <f t="shared" si="7"/>
        <v/>
      </c>
      <c r="Q31" s="84" t="str">
        <f t="shared" si="23"/>
        <v xml:space="preserve"> </v>
      </c>
      <c r="R31" s="85" t="str">
        <f t="shared" si="8"/>
        <v/>
      </c>
      <c r="S31" s="85" t="str">
        <f t="shared" si="9"/>
        <v/>
      </c>
      <c r="T31" s="127"/>
      <c r="U31" s="127"/>
      <c r="V31" s="201" t="str">
        <f t="shared" si="24"/>
        <v xml:space="preserve">0 </v>
      </c>
      <c r="W31" s="86" t="str">
        <f t="shared" si="10"/>
        <v/>
      </c>
      <c r="X31" s="479" t="str">
        <f t="shared" si="37"/>
        <v xml:space="preserve"> </v>
      </c>
      <c r="Y31" s="480" t="str">
        <f t="shared" si="38"/>
        <v/>
      </c>
      <c r="Z31" s="480" t="str">
        <f t="shared" si="13"/>
        <v/>
      </c>
      <c r="AA31" s="489"/>
      <c r="AB31" s="490"/>
      <c r="AC31" s="484" t="str">
        <f t="shared" si="25"/>
        <v>0</v>
      </c>
      <c r="AD31" s="483" t="str">
        <f t="shared" si="14"/>
        <v/>
      </c>
      <c r="AE31" s="205" t="str">
        <f t="shared" si="39"/>
        <v xml:space="preserve"> </v>
      </c>
      <c r="AF31" s="206" t="str">
        <f t="shared" si="40"/>
        <v/>
      </c>
      <c r="AG31" s="206" t="str">
        <f t="shared" si="26"/>
        <v/>
      </c>
      <c r="AH31" s="130"/>
      <c r="AI31" s="131"/>
      <c r="AJ31" s="462" t="str">
        <f t="shared" si="17"/>
        <v>0</v>
      </c>
      <c r="AK31" s="220" t="str">
        <f t="shared" si="27"/>
        <v/>
      </c>
      <c r="AL31" s="209" t="str">
        <f t="shared" si="41"/>
        <v xml:space="preserve"> </v>
      </c>
      <c r="AM31" s="210" t="str">
        <f t="shared" si="29"/>
        <v/>
      </c>
      <c r="AN31" s="210" t="str">
        <f t="shared" si="30"/>
        <v/>
      </c>
      <c r="AO31" s="134"/>
      <c r="AP31" s="134"/>
      <c r="AQ31" s="450" t="str">
        <f t="shared" si="18"/>
        <v>0</v>
      </c>
      <c r="AR31" s="213" t="str">
        <f t="shared" si="31"/>
        <v/>
      </c>
      <c r="AS31" s="214">
        <f t="shared" si="19"/>
        <v>0</v>
      </c>
      <c r="AT31" s="215">
        <f t="shared" si="20"/>
        <v>0</v>
      </c>
      <c r="BA31" s="248"/>
      <c r="BB31" s="248"/>
      <c r="BT31" s="32"/>
      <c r="BU31" s="32"/>
      <c r="BV31" s="32"/>
      <c r="BW31" s="32"/>
      <c r="BX31" s="32"/>
    </row>
    <row r="32" spans="1:76" ht="22.5" x14ac:dyDescent="0.45">
      <c r="A32" s="116"/>
      <c r="B32" s="159"/>
      <c r="C32" s="78" t="str">
        <f t="shared" si="21"/>
        <v xml:space="preserve"> </v>
      </c>
      <c r="D32" s="79" t="str">
        <f t="shared" si="0"/>
        <v/>
      </c>
      <c r="E32" s="199" t="str">
        <f t="shared" si="1"/>
        <v/>
      </c>
      <c r="F32" s="117"/>
      <c r="G32" s="117"/>
      <c r="H32" s="519" t="str">
        <f t="shared" si="2"/>
        <v xml:space="preserve">0 </v>
      </c>
      <c r="I32" s="80" t="str">
        <f t="shared" si="3"/>
        <v/>
      </c>
      <c r="J32" s="71" t="str">
        <f t="shared" si="22"/>
        <v xml:space="preserve"> </v>
      </c>
      <c r="K32" s="72" t="str">
        <f t="shared" si="4"/>
        <v/>
      </c>
      <c r="L32" s="72" t="str">
        <f t="shared" si="5"/>
        <v/>
      </c>
      <c r="M32" s="120"/>
      <c r="N32" s="121"/>
      <c r="O32" s="73" t="str">
        <f t="shared" si="6"/>
        <v xml:space="preserve">0 </v>
      </c>
      <c r="P32" s="216" t="str">
        <f t="shared" si="7"/>
        <v/>
      </c>
      <c r="Q32" s="84" t="str">
        <f t="shared" si="23"/>
        <v xml:space="preserve"> </v>
      </c>
      <c r="R32" s="85" t="str">
        <f t="shared" si="8"/>
        <v/>
      </c>
      <c r="S32" s="85" t="str">
        <f t="shared" si="9"/>
        <v/>
      </c>
      <c r="T32" s="127"/>
      <c r="U32" s="127"/>
      <c r="V32" s="201" t="str">
        <f t="shared" si="24"/>
        <v xml:space="preserve">0 </v>
      </c>
      <c r="W32" s="86" t="str">
        <f t="shared" si="10"/>
        <v/>
      </c>
      <c r="X32" s="479" t="str">
        <f t="shared" si="37"/>
        <v xml:space="preserve"> </v>
      </c>
      <c r="Y32" s="480" t="str">
        <f t="shared" si="38"/>
        <v/>
      </c>
      <c r="Z32" s="480" t="str">
        <f t="shared" si="13"/>
        <v/>
      </c>
      <c r="AA32" s="489"/>
      <c r="AB32" s="490"/>
      <c r="AC32" s="484" t="str">
        <f t="shared" si="25"/>
        <v>0</v>
      </c>
      <c r="AD32" s="483" t="str">
        <f t="shared" si="14"/>
        <v/>
      </c>
      <c r="AE32" s="205" t="str">
        <f t="shared" si="39"/>
        <v xml:space="preserve"> </v>
      </c>
      <c r="AF32" s="206" t="str">
        <f t="shared" si="40"/>
        <v/>
      </c>
      <c r="AG32" s="206" t="str">
        <f t="shared" si="26"/>
        <v/>
      </c>
      <c r="AH32" s="130"/>
      <c r="AI32" s="131"/>
      <c r="AJ32" s="462" t="str">
        <f t="shared" si="17"/>
        <v>0</v>
      </c>
      <c r="AK32" s="220" t="str">
        <f t="shared" si="27"/>
        <v/>
      </c>
      <c r="AL32" s="209" t="str">
        <f t="shared" si="41"/>
        <v xml:space="preserve"> </v>
      </c>
      <c r="AM32" s="210" t="str">
        <f t="shared" si="29"/>
        <v/>
      </c>
      <c r="AN32" s="210" t="str">
        <f t="shared" si="30"/>
        <v/>
      </c>
      <c r="AO32" s="134"/>
      <c r="AP32" s="134"/>
      <c r="AQ32" s="450" t="str">
        <f t="shared" si="18"/>
        <v>0</v>
      </c>
      <c r="AR32" s="213" t="str">
        <f t="shared" si="31"/>
        <v/>
      </c>
      <c r="AS32" s="214">
        <f t="shared" si="19"/>
        <v>0</v>
      </c>
      <c r="AT32" s="215">
        <f t="shared" si="20"/>
        <v>0</v>
      </c>
      <c r="BT32" s="32"/>
      <c r="BU32" s="32"/>
      <c r="BV32" s="32"/>
      <c r="BW32" s="32"/>
      <c r="BX32" s="32"/>
    </row>
    <row r="33" spans="1:76" ht="22.5" x14ac:dyDescent="0.45">
      <c r="A33" s="116"/>
      <c r="B33" s="159"/>
      <c r="C33" s="78" t="str">
        <f t="shared" si="21"/>
        <v xml:space="preserve"> </v>
      </c>
      <c r="D33" s="79" t="str">
        <f t="shared" si="0"/>
        <v/>
      </c>
      <c r="E33" s="199" t="str">
        <f t="shared" si="1"/>
        <v/>
      </c>
      <c r="F33" s="117"/>
      <c r="G33" s="117"/>
      <c r="H33" s="519" t="str">
        <f t="shared" si="2"/>
        <v xml:space="preserve">0 </v>
      </c>
      <c r="I33" s="80" t="str">
        <f t="shared" si="3"/>
        <v/>
      </c>
      <c r="J33" s="71" t="str">
        <f t="shared" si="22"/>
        <v xml:space="preserve"> </v>
      </c>
      <c r="K33" s="72" t="str">
        <f t="shared" si="4"/>
        <v/>
      </c>
      <c r="L33" s="72" t="str">
        <f t="shared" si="5"/>
        <v/>
      </c>
      <c r="M33" s="120"/>
      <c r="N33" s="121"/>
      <c r="O33" s="73" t="str">
        <f t="shared" si="6"/>
        <v xml:space="preserve">0 </v>
      </c>
      <c r="P33" s="216" t="str">
        <f t="shared" si="7"/>
        <v/>
      </c>
      <c r="Q33" s="84" t="str">
        <f t="shared" si="23"/>
        <v xml:space="preserve"> </v>
      </c>
      <c r="R33" s="85" t="str">
        <f t="shared" si="8"/>
        <v/>
      </c>
      <c r="S33" s="85" t="str">
        <f t="shared" si="9"/>
        <v/>
      </c>
      <c r="T33" s="127"/>
      <c r="U33" s="127"/>
      <c r="V33" s="201" t="str">
        <f t="shared" si="24"/>
        <v xml:space="preserve">0 </v>
      </c>
      <c r="W33" s="86" t="str">
        <f t="shared" si="10"/>
        <v/>
      </c>
      <c r="X33" s="479" t="str">
        <f t="shared" si="37"/>
        <v xml:space="preserve"> </v>
      </c>
      <c r="Y33" s="480" t="str">
        <f t="shared" si="38"/>
        <v/>
      </c>
      <c r="Z33" s="480" t="str">
        <f t="shared" si="13"/>
        <v/>
      </c>
      <c r="AA33" s="489"/>
      <c r="AB33" s="490"/>
      <c r="AC33" s="484" t="str">
        <f t="shared" si="25"/>
        <v>0</v>
      </c>
      <c r="AD33" s="483" t="str">
        <f t="shared" si="14"/>
        <v/>
      </c>
      <c r="AE33" s="205" t="str">
        <f t="shared" si="39"/>
        <v xml:space="preserve"> </v>
      </c>
      <c r="AF33" s="206" t="str">
        <f t="shared" si="40"/>
        <v/>
      </c>
      <c r="AG33" s="206" t="str">
        <f t="shared" si="26"/>
        <v/>
      </c>
      <c r="AH33" s="130"/>
      <c r="AI33" s="131"/>
      <c r="AJ33" s="462" t="str">
        <f t="shared" si="17"/>
        <v>0</v>
      </c>
      <c r="AK33" s="220" t="str">
        <f t="shared" si="27"/>
        <v/>
      </c>
      <c r="AL33" s="209" t="str">
        <f t="shared" si="41"/>
        <v xml:space="preserve"> </v>
      </c>
      <c r="AM33" s="210" t="str">
        <f t="shared" si="29"/>
        <v/>
      </c>
      <c r="AN33" s="210" t="str">
        <f t="shared" si="30"/>
        <v/>
      </c>
      <c r="AO33" s="134"/>
      <c r="AP33" s="163"/>
      <c r="AQ33" s="450" t="str">
        <f t="shared" si="18"/>
        <v>0</v>
      </c>
      <c r="AR33" s="213" t="str">
        <f t="shared" si="31"/>
        <v/>
      </c>
      <c r="AS33" s="214">
        <f t="shared" si="19"/>
        <v>0</v>
      </c>
      <c r="AT33" s="215">
        <f t="shared" si="20"/>
        <v>0</v>
      </c>
      <c r="BT33" s="32"/>
      <c r="BU33" s="32"/>
      <c r="BV33" s="32"/>
      <c r="BW33" s="32"/>
      <c r="BX33" s="32"/>
    </row>
    <row r="34" spans="1:76" ht="22.5" x14ac:dyDescent="0.45">
      <c r="A34" s="116"/>
      <c r="B34" s="159"/>
      <c r="C34" s="78" t="str">
        <f t="shared" si="21"/>
        <v xml:space="preserve"> </v>
      </c>
      <c r="D34" s="79" t="str">
        <f t="shared" si="0"/>
        <v/>
      </c>
      <c r="E34" s="199" t="str">
        <f t="shared" si="1"/>
        <v/>
      </c>
      <c r="F34" s="117"/>
      <c r="G34" s="117"/>
      <c r="H34" s="519" t="str">
        <f t="shared" si="2"/>
        <v xml:space="preserve">0 </v>
      </c>
      <c r="I34" s="80" t="str">
        <f t="shared" si="3"/>
        <v/>
      </c>
      <c r="J34" s="71" t="str">
        <f t="shared" si="22"/>
        <v xml:space="preserve"> </v>
      </c>
      <c r="K34" s="72" t="str">
        <f t="shared" si="4"/>
        <v/>
      </c>
      <c r="L34" s="72" t="str">
        <f t="shared" si="5"/>
        <v/>
      </c>
      <c r="M34" s="120"/>
      <c r="N34" s="121"/>
      <c r="O34" s="73" t="str">
        <f t="shared" si="6"/>
        <v xml:space="preserve">0 </v>
      </c>
      <c r="P34" s="216" t="str">
        <f t="shared" si="7"/>
        <v/>
      </c>
      <c r="Q34" s="84" t="str">
        <f t="shared" si="23"/>
        <v xml:space="preserve"> </v>
      </c>
      <c r="R34" s="85" t="str">
        <f t="shared" si="8"/>
        <v/>
      </c>
      <c r="S34" s="85" t="str">
        <f t="shared" si="9"/>
        <v/>
      </c>
      <c r="T34" s="127"/>
      <c r="U34" s="127"/>
      <c r="V34" s="201" t="str">
        <f t="shared" si="24"/>
        <v xml:space="preserve">0 </v>
      </c>
      <c r="W34" s="86" t="str">
        <f t="shared" si="10"/>
        <v/>
      </c>
      <c r="X34" s="479" t="str">
        <f t="shared" si="37"/>
        <v xml:space="preserve"> </v>
      </c>
      <c r="Y34" s="480" t="str">
        <f t="shared" si="38"/>
        <v/>
      </c>
      <c r="Z34" s="480" t="str">
        <f t="shared" si="13"/>
        <v/>
      </c>
      <c r="AA34" s="492"/>
      <c r="AB34" s="490"/>
      <c r="AC34" s="484" t="str">
        <f t="shared" si="25"/>
        <v>0</v>
      </c>
      <c r="AD34" s="483" t="str">
        <f t="shared" si="14"/>
        <v/>
      </c>
      <c r="AE34" s="205" t="str">
        <f t="shared" si="39"/>
        <v xml:space="preserve"> </v>
      </c>
      <c r="AF34" s="206" t="str">
        <f t="shared" si="40"/>
        <v/>
      </c>
      <c r="AG34" s="206" t="str">
        <f t="shared" si="26"/>
        <v/>
      </c>
      <c r="AH34" s="130"/>
      <c r="AI34" s="131"/>
      <c r="AJ34" s="462" t="str">
        <f t="shared" si="17"/>
        <v>0</v>
      </c>
      <c r="AK34" s="220" t="str">
        <f t="shared" si="27"/>
        <v/>
      </c>
      <c r="AL34" s="209" t="str">
        <f t="shared" si="41"/>
        <v xml:space="preserve"> </v>
      </c>
      <c r="AM34" s="210" t="str">
        <f t="shared" si="29"/>
        <v/>
      </c>
      <c r="AN34" s="210" t="str">
        <f t="shared" si="30"/>
        <v/>
      </c>
      <c r="AO34" s="134"/>
      <c r="AP34" s="134"/>
      <c r="AQ34" s="450" t="str">
        <f t="shared" si="18"/>
        <v>0</v>
      </c>
      <c r="AR34" s="213" t="str">
        <f t="shared" si="31"/>
        <v/>
      </c>
      <c r="AS34" s="214">
        <f t="shared" si="19"/>
        <v>0</v>
      </c>
      <c r="AT34" s="215">
        <f t="shared" si="20"/>
        <v>0</v>
      </c>
      <c r="BT34" s="32"/>
      <c r="BU34" s="32"/>
      <c r="BV34" s="32"/>
      <c r="BW34" s="32"/>
      <c r="BX34" s="32"/>
    </row>
    <row r="35" spans="1:76" ht="22.5" x14ac:dyDescent="0.45">
      <c r="A35" s="116"/>
      <c r="B35" s="159"/>
      <c r="C35" s="78" t="str">
        <f t="shared" si="21"/>
        <v xml:space="preserve"> </v>
      </c>
      <c r="D35" s="79" t="str">
        <f t="shared" si="0"/>
        <v/>
      </c>
      <c r="E35" s="199" t="str">
        <f t="shared" si="1"/>
        <v/>
      </c>
      <c r="F35" s="117"/>
      <c r="G35" s="117"/>
      <c r="H35" s="519" t="str">
        <f t="shared" si="2"/>
        <v xml:space="preserve">0 </v>
      </c>
      <c r="I35" s="80" t="str">
        <f t="shared" si="3"/>
        <v/>
      </c>
      <c r="J35" s="71" t="str">
        <f t="shared" si="22"/>
        <v xml:space="preserve"> </v>
      </c>
      <c r="K35" s="72" t="str">
        <f t="shared" si="4"/>
        <v/>
      </c>
      <c r="L35" s="72" t="str">
        <f t="shared" si="5"/>
        <v/>
      </c>
      <c r="M35" s="120"/>
      <c r="N35" s="121"/>
      <c r="O35" s="73" t="str">
        <f t="shared" si="6"/>
        <v xml:space="preserve">0 </v>
      </c>
      <c r="P35" s="216" t="str">
        <f t="shared" si="7"/>
        <v/>
      </c>
      <c r="Q35" s="84" t="str">
        <f t="shared" si="23"/>
        <v xml:space="preserve"> </v>
      </c>
      <c r="R35" s="85" t="str">
        <f t="shared" si="8"/>
        <v/>
      </c>
      <c r="S35" s="85" t="str">
        <f t="shared" si="9"/>
        <v/>
      </c>
      <c r="T35" s="127"/>
      <c r="U35" s="127"/>
      <c r="V35" s="201" t="str">
        <f t="shared" si="24"/>
        <v xml:space="preserve">0 </v>
      </c>
      <c r="W35" s="86" t="str">
        <f t="shared" si="10"/>
        <v/>
      </c>
      <c r="X35" s="479" t="str">
        <f t="shared" si="37"/>
        <v xml:space="preserve"> </v>
      </c>
      <c r="Y35" s="480" t="str">
        <f t="shared" si="38"/>
        <v/>
      </c>
      <c r="Z35" s="480" t="str">
        <f t="shared" si="13"/>
        <v/>
      </c>
      <c r="AA35" s="489"/>
      <c r="AB35" s="490"/>
      <c r="AC35" s="484" t="str">
        <f t="shared" si="25"/>
        <v>0</v>
      </c>
      <c r="AD35" s="483" t="str">
        <f t="shared" si="14"/>
        <v/>
      </c>
      <c r="AE35" s="205" t="str">
        <f t="shared" si="39"/>
        <v xml:space="preserve"> </v>
      </c>
      <c r="AF35" s="206" t="str">
        <f t="shared" si="40"/>
        <v/>
      </c>
      <c r="AG35" s="206" t="str">
        <f t="shared" si="26"/>
        <v/>
      </c>
      <c r="AH35" s="130"/>
      <c r="AI35" s="131"/>
      <c r="AJ35" s="462" t="str">
        <f t="shared" si="17"/>
        <v>0</v>
      </c>
      <c r="AK35" s="220" t="str">
        <f t="shared" si="27"/>
        <v/>
      </c>
      <c r="AL35" s="209" t="str">
        <f t="shared" si="41"/>
        <v xml:space="preserve"> </v>
      </c>
      <c r="AM35" s="210" t="str">
        <f t="shared" si="29"/>
        <v/>
      </c>
      <c r="AN35" s="210" t="str">
        <f t="shared" si="30"/>
        <v/>
      </c>
      <c r="AO35" s="134"/>
      <c r="AP35" s="134"/>
      <c r="AQ35" s="450" t="str">
        <f t="shared" si="18"/>
        <v>0</v>
      </c>
      <c r="AR35" s="213" t="str">
        <f t="shared" si="31"/>
        <v/>
      </c>
      <c r="AS35" s="214">
        <f t="shared" si="19"/>
        <v>0</v>
      </c>
      <c r="AT35" s="215">
        <f t="shared" si="20"/>
        <v>0</v>
      </c>
      <c r="BT35" s="32"/>
      <c r="BU35" s="32"/>
      <c r="BV35" s="32"/>
      <c r="BW35" s="32"/>
      <c r="BX35" s="32"/>
    </row>
    <row r="36" spans="1:76" ht="22.5" x14ac:dyDescent="0.45">
      <c r="A36" s="116"/>
      <c r="B36" s="159"/>
      <c r="C36" s="78" t="str">
        <f t="shared" si="21"/>
        <v xml:space="preserve"> </v>
      </c>
      <c r="D36" s="79" t="str">
        <f t="shared" si="0"/>
        <v/>
      </c>
      <c r="E36" s="199" t="str">
        <f t="shared" si="1"/>
        <v/>
      </c>
      <c r="F36" s="117"/>
      <c r="G36" s="117"/>
      <c r="H36" s="519" t="str">
        <f t="shared" si="2"/>
        <v xml:space="preserve">0 </v>
      </c>
      <c r="I36" s="80" t="str">
        <f t="shared" si="3"/>
        <v/>
      </c>
      <c r="J36" s="71" t="str">
        <f t="shared" si="22"/>
        <v xml:space="preserve"> </v>
      </c>
      <c r="K36" s="72" t="str">
        <f t="shared" si="4"/>
        <v/>
      </c>
      <c r="L36" s="72" t="str">
        <f t="shared" si="5"/>
        <v/>
      </c>
      <c r="M36" s="120"/>
      <c r="N36" s="121"/>
      <c r="O36" s="73" t="str">
        <f t="shared" si="6"/>
        <v xml:space="preserve">0 </v>
      </c>
      <c r="P36" s="216" t="str">
        <f t="shared" si="7"/>
        <v/>
      </c>
      <c r="Q36" s="84" t="str">
        <f t="shared" si="23"/>
        <v xml:space="preserve"> </v>
      </c>
      <c r="R36" s="85" t="str">
        <f t="shared" si="8"/>
        <v/>
      </c>
      <c r="S36" s="85" t="str">
        <f t="shared" si="9"/>
        <v/>
      </c>
      <c r="T36" s="127"/>
      <c r="U36" s="127"/>
      <c r="V36" s="201" t="str">
        <f t="shared" si="24"/>
        <v xml:space="preserve">0 </v>
      </c>
      <c r="W36" s="86" t="str">
        <f t="shared" si="10"/>
        <v/>
      </c>
      <c r="X36" s="479" t="str">
        <f t="shared" si="37"/>
        <v xml:space="preserve"> </v>
      </c>
      <c r="Y36" s="480" t="str">
        <f t="shared" si="38"/>
        <v/>
      </c>
      <c r="Z36" s="480" t="str">
        <f t="shared" si="13"/>
        <v/>
      </c>
      <c r="AA36" s="489"/>
      <c r="AB36" s="490"/>
      <c r="AC36" s="484" t="str">
        <f t="shared" si="25"/>
        <v>0</v>
      </c>
      <c r="AD36" s="483" t="str">
        <f t="shared" si="14"/>
        <v/>
      </c>
      <c r="AE36" s="205" t="str">
        <f t="shared" si="39"/>
        <v xml:space="preserve"> </v>
      </c>
      <c r="AF36" s="206" t="str">
        <f t="shared" si="40"/>
        <v/>
      </c>
      <c r="AG36" s="206" t="str">
        <f t="shared" si="26"/>
        <v/>
      </c>
      <c r="AH36" s="130"/>
      <c r="AI36" s="131"/>
      <c r="AJ36" s="462" t="str">
        <f t="shared" si="17"/>
        <v>0</v>
      </c>
      <c r="AK36" s="220" t="str">
        <f t="shared" si="27"/>
        <v/>
      </c>
      <c r="AL36" s="209" t="str">
        <f t="shared" si="41"/>
        <v xml:space="preserve"> </v>
      </c>
      <c r="AM36" s="210" t="str">
        <f t="shared" si="29"/>
        <v/>
      </c>
      <c r="AN36" s="210" t="str">
        <f t="shared" si="30"/>
        <v/>
      </c>
      <c r="AO36" s="134"/>
      <c r="AP36" s="134"/>
      <c r="AQ36" s="450" t="str">
        <f t="shared" si="18"/>
        <v>0</v>
      </c>
      <c r="AR36" s="213" t="str">
        <f t="shared" si="31"/>
        <v/>
      </c>
      <c r="AS36" s="214">
        <f t="shared" si="19"/>
        <v>0</v>
      </c>
      <c r="AT36" s="215">
        <f t="shared" si="20"/>
        <v>0</v>
      </c>
      <c r="BT36" s="32"/>
      <c r="BU36" s="32"/>
      <c r="BV36" s="32"/>
      <c r="BW36" s="32"/>
      <c r="BX36" s="32"/>
    </row>
    <row r="37" spans="1:76" ht="23.25" thickBot="1" x14ac:dyDescent="0.5">
      <c r="A37" s="116"/>
      <c r="B37" s="159"/>
      <c r="C37" s="78" t="str">
        <f t="shared" si="21"/>
        <v xml:space="preserve"> </v>
      </c>
      <c r="D37" s="79" t="str">
        <f t="shared" si="0"/>
        <v/>
      </c>
      <c r="E37" s="199" t="str">
        <f t="shared" si="1"/>
        <v/>
      </c>
      <c r="F37" s="117"/>
      <c r="G37" s="117"/>
      <c r="H37" s="519" t="str">
        <f t="shared" si="2"/>
        <v xml:space="preserve">0 </v>
      </c>
      <c r="I37" s="80" t="str">
        <f t="shared" si="3"/>
        <v/>
      </c>
      <c r="J37" s="71" t="str">
        <f t="shared" si="22"/>
        <v xml:space="preserve"> </v>
      </c>
      <c r="K37" s="72" t="str">
        <f t="shared" si="4"/>
        <v/>
      </c>
      <c r="L37" s="72" t="str">
        <f t="shared" si="5"/>
        <v/>
      </c>
      <c r="M37" s="120"/>
      <c r="N37" s="121"/>
      <c r="O37" s="73" t="str">
        <f t="shared" si="6"/>
        <v xml:space="preserve">0 </v>
      </c>
      <c r="P37" s="216" t="str">
        <f t="shared" si="7"/>
        <v/>
      </c>
      <c r="Q37" s="84" t="str">
        <f t="shared" si="23"/>
        <v xml:space="preserve"> </v>
      </c>
      <c r="R37" s="85" t="str">
        <f t="shared" si="8"/>
        <v/>
      </c>
      <c r="S37" s="85" t="str">
        <f t="shared" si="9"/>
        <v/>
      </c>
      <c r="T37" s="127"/>
      <c r="U37" s="127"/>
      <c r="V37" s="201" t="str">
        <f t="shared" si="24"/>
        <v xml:space="preserve">0 </v>
      </c>
      <c r="W37" s="86" t="str">
        <f t="shared" si="10"/>
        <v/>
      </c>
      <c r="X37" s="479" t="str">
        <f t="shared" si="37"/>
        <v xml:space="preserve"> </v>
      </c>
      <c r="Y37" s="480" t="str">
        <f t="shared" si="38"/>
        <v/>
      </c>
      <c r="Z37" s="480" t="str">
        <f t="shared" si="13"/>
        <v/>
      </c>
      <c r="AA37" s="489"/>
      <c r="AB37" s="490"/>
      <c r="AC37" s="484" t="str">
        <f t="shared" si="25"/>
        <v>0</v>
      </c>
      <c r="AD37" s="483" t="str">
        <f t="shared" si="14"/>
        <v/>
      </c>
      <c r="AE37" s="205" t="str">
        <f t="shared" si="39"/>
        <v xml:space="preserve"> </v>
      </c>
      <c r="AF37" s="206" t="str">
        <f t="shared" si="40"/>
        <v/>
      </c>
      <c r="AG37" s="206" t="str">
        <f t="shared" si="26"/>
        <v/>
      </c>
      <c r="AH37" s="130"/>
      <c r="AI37" s="131"/>
      <c r="AJ37" s="462" t="str">
        <f t="shared" si="17"/>
        <v>0</v>
      </c>
      <c r="AK37" s="220" t="str">
        <f t="shared" si="27"/>
        <v/>
      </c>
      <c r="AL37" s="209" t="str">
        <f t="shared" si="41"/>
        <v xml:space="preserve"> </v>
      </c>
      <c r="AM37" s="210" t="str">
        <f t="shared" si="29"/>
        <v/>
      </c>
      <c r="AN37" s="210" t="str">
        <f t="shared" si="30"/>
        <v/>
      </c>
      <c r="AO37" s="134"/>
      <c r="AP37" s="134"/>
      <c r="AQ37" s="450" t="str">
        <f t="shared" si="18"/>
        <v>0</v>
      </c>
      <c r="AR37" s="213" t="str">
        <f t="shared" si="31"/>
        <v/>
      </c>
      <c r="AS37" s="214">
        <f t="shared" si="19"/>
        <v>0</v>
      </c>
      <c r="AT37" s="215">
        <f t="shared" si="20"/>
        <v>0</v>
      </c>
      <c r="BT37" s="32"/>
      <c r="BU37" s="32"/>
      <c r="BV37" s="32"/>
      <c r="BW37" s="32"/>
      <c r="BX37" s="32"/>
    </row>
    <row r="38" spans="1:76" ht="23.25" thickBot="1" x14ac:dyDescent="0.5">
      <c r="A38" s="116"/>
      <c r="B38" s="159"/>
      <c r="C38" s="78" t="str">
        <f t="shared" si="21"/>
        <v xml:space="preserve"> </v>
      </c>
      <c r="D38" s="79" t="str">
        <f t="shared" si="0"/>
        <v/>
      </c>
      <c r="E38" s="199" t="str">
        <f t="shared" si="1"/>
        <v/>
      </c>
      <c r="F38" s="117"/>
      <c r="G38" s="117"/>
      <c r="H38" s="519" t="str">
        <f t="shared" si="2"/>
        <v xml:space="preserve">0 </v>
      </c>
      <c r="I38" s="80" t="str">
        <f t="shared" si="3"/>
        <v/>
      </c>
      <c r="J38" s="71" t="str">
        <f t="shared" si="22"/>
        <v xml:space="preserve"> </v>
      </c>
      <c r="K38" s="72" t="str">
        <f t="shared" si="4"/>
        <v/>
      </c>
      <c r="L38" s="72" t="str">
        <f t="shared" si="5"/>
        <v/>
      </c>
      <c r="M38" s="120"/>
      <c r="N38" s="121"/>
      <c r="O38" s="73" t="str">
        <f t="shared" si="6"/>
        <v xml:space="preserve">0 </v>
      </c>
      <c r="P38" s="216" t="str">
        <f t="shared" si="7"/>
        <v/>
      </c>
      <c r="Q38" s="84" t="str">
        <f t="shared" si="23"/>
        <v xml:space="preserve"> </v>
      </c>
      <c r="R38" s="85" t="str">
        <f t="shared" si="8"/>
        <v/>
      </c>
      <c r="S38" s="85" t="str">
        <f t="shared" si="9"/>
        <v/>
      </c>
      <c r="T38" s="127"/>
      <c r="U38" s="127"/>
      <c r="V38" s="201" t="str">
        <f t="shared" si="24"/>
        <v xml:space="preserve">0 </v>
      </c>
      <c r="W38" s="86" t="str">
        <f t="shared" si="10"/>
        <v/>
      </c>
      <c r="X38" s="479" t="str">
        <f t="shared" si="37"/>
        <v xml:space="preserve"> </v>
      </c>
      <c r="Y38" s="480" t="str">
        <f t="shared" si="38"/>
        <v/>
      </c>
      <c r="Z38" s="480" t="str">
        <f t="shared" si="13"/>
        <v/>
      </c>
      <c r="AA38" s="489"/>
      <c r="AB38" s="490"/>
      <c r="AC38" s="484" t="str">
        <f t="shared" si="25"/>
        <v>0</v>
      </c>
      <c r="AD38" s="483" t="str">
        <f t="shared" si="14"/>
        <v/>
      </c>
      <c r="AE38" s="205" t="str">
        <f t="shared" si="39"/>
        <v xml:space="preserve"> </v>
      </c>
      <c r="AF38" s="206" t="str">
        <f t="shared" si="40"/>
        <v/>
      </c>
      <c r="AG38" s="206" t="str">
        <f t="shared" si="26"/>
        <v/>
      </c>
      <c r="AH38" s="130"/>
      <c r="AI38" s="131"/>
      <c r="AJ38" s="462" t="str">
        <f t="shared" si="17"/>
        <v>0</v>
      </c>
      <c r="AK38" s="220" t="str">
        <f t="shared" si="27"/>
        <v/>
      </c>
      <c r="AL38" s="209" t="str">
        <f t="shared" si="41"/>
        <v xml:space="preserve"> </v>
      </c>
      <c r="AM38" s="210" t="str">
        <f t="shared" si="29"/>
        <v/>
      </c>
      <c r="AN38" s="210" t="str">
        <f t="shared" si="30"/>
        <v/>
      </c>
      <c r="AO38" s="134"/>
      <c r="AP38" s="134"/>
      <c r="AQ38" s="450" t="str">
        <f t="shared" si="18"/>
        <v>0</v>
      </c>
      <c r="AR38" s="213" t="str">
        <f t="shared" si="31"/>
        <v/>
      </c>
      <c r="AS38" s="214">
        <f t="shared" si="19"/>
        <v>0</v>
      </c>
      <c r="AT38" s="215">
        <f t="shared" si="20"/>
        <v>0</v>
      </c>
      <c r="AV38" s="629">
        <v>1</v>
      </c>
      <c r="AW38" s="630"/>
      <c r="AX38" s="631"/>
      <c r="AZ38" s="249"/>
      <c r="BA38" s="250">
        <v>3</v>
      </c>
      <c r="BB38" s="251"/>
      <c r="BD38" s="632">
        <v>3</v>
      </c>
      <c r="BE38" s="633"/>
      <c r="BF38" s="634"/>
      <c r="BH38" s="635">
        <v>4</v>
      </c>
      <c r="BI38" s="636"/>
      <c r="BJ38" s="637"/>
      <c r="BL38" s="647">
        <v>5</v>
      </c>
      <c r="BM38" s="648"/>
      <c r="BN38" s="649"/>
      <c r="BP38" s="618">
        <v>6</v>
      </c>
      <c r="BQ38" s="619"/>
      <c r="BR38" s="620"/>
      <c r="BT38" s="32"/>
      <c r="BU38" s="32"/>
      <c r="BV38" s="32"/>
      <c r="BW38" s="32"/>
      <c r="BX38" s="32"/>
    </row>
    <row r="39" spans="1:76" ht="23.25" thickBot="1" x14ac:dyDescent="0.5">
      <c r="A39" s="116"/>
      <c r="B39" s="159"/>
      <c r="C39" s="78" t="str">
        <f t="shared" si="21"/>
        <v xml:space="preserve"> </v>
      </c>
      <c r="D39" s="79" t="str">
        <f t="shared" si="0"/>
        <v/>
      </c>
      <c r="E39" s="199" t="str">
        <f t="shared" si="1"/>
        <v/>
      </c>
      <c r="F39" s="117"/>
      <c r="G39" s="117"/>
      <c r="H39" s="519" t="str">
        <f t="shared" si="2"/>
        <v xml:space="preserve">0 </v>
      </c>
      <c r="I39" s="80" t="str">
        <f t="shared" si="3"/>
        <v/>
      </c>
      <c r="J39" s="71" t="str">
        <f t="shared" si="22"/>
        <v xml:space="preserve"> </v>
      </c>
      <c r="K39" s="72" t="str">
        <f t="shared" si="4"/>
        <v/>
      </c>
      <c r="L39" s="72" t="str">
        <f t="shared" si="5"/>
        <v/>
      </c>
      <c r="M39" s="120"/>
      <c r="N39" s="121"/>
      <c r="O39" s="73" t="str">
        <f t="shared" si="6"/>
        <v xml:space="preserve">0 </v>
      </c>
      <c r="P39" s="216" t="str">
        <f t="shared" si="7"/>
        <v/>
      </c>
      <c r="Q39" s="84" t="str">
        <f t="shared" si="23"/>
        <v xml:space="preserve"> </v>
      </c>
      <c r="R39" s="85" t="str">
        <f t="shared" si="8"/>
        <v/>
      </c>
      <c r="S39" s="85" t="str">
        <f t="shared" si="9"/>
        <v/>
      </c>
      <c r="T39" s="127"/>
      <c r="U39" s="127"/>
      <c r="V39" s="201" t="str">
        <f t="shared" si="24"/>
        <v xml:space="preserve">0 </v>
      </c>
      <c r="W39" s="86" t="str">
        <f t="shared" si="10"/>
        <v/>
      </c>
      <c r="X39" s="479" t="str">
        <f t="shared" si="37"/>
        <v xml:space="preserve"> </v>
      </c>
      <c r="Y39" s="480" t="str">
        <f t="shared" si="38"/>
        <v/>
      </c>
      <c r="Z39" s="480" t="str">
        <f t="shared" si="13"/>
        <v/>
      </c>
      <c r="AA39" s="489"/>
      <c r="AB39" s="490"/>
      <c r="AC39" s="484" t="str">
        <f t="shared" si="25"/>
        <v>0</v>
      </c>
      <c r="AD39" s="483" t="str">
        <f t="shared" si="14"/>
        <v/>
      </c>
      <c r="AE39" s="205" t="str">
        <f t="shared" si="39"/>
        <v xml:space="preserve"> </v>
      </c>
      <c r="AF39" s="206" t="str">
        <f t="shared" si="40"/>
        <v/>
      </c>
      <c r="AG39" s="206" t="str">
        <f t="shared" si="26"/>
        <v/>
      </c>
      <c r="AH39" s="130"/>
      <c r="AI39" s="131"/>
      <c r="AJ39" s="462" t="str">
        <f t="shared" si="17"/>
        <v>0</v>
      </c>
      <c r="AK39" s="220" t="str">
        <f t="shared" si="27"/>
        <v/>
      </c>
      <c r="AL39" s="209" t="str">
        <f t="shared" si="41"/>
        <v xml:space="preserve"> </v>
      </c>
      <c r="AM39" s="210" t="str">
        <f t="shared" si="29"/>
        <v/>
      </c>
      <c r="AN39" s="210" t="str">
        <f t="shared" si="30"/>
        <v/>
      </c>
      <c r="AO39" s="134"/>
      <c r="AP39" s="134"/>
      <c r="AQ39" s="450" t="str">
        <f t="shared" si="18"/>
        <v>0</v>
      </c>
      <c r="AR39" s="213" t="str">
        <f t="shared" si="31"/>
        <v/>
      </c>
      <c r="AS39" s="214">
        <f t="shared" si="19"/>
        <v>0</v>
      </c>
      <c r="AT39" s="215">
        <f t="shared" si="20"/>
        <v>0</v>
      </c>
      <c r="AV39" s="638" t="s">
        <v>41</v>
      </c>
      <c r="AW39" s="639"/>
      <c r="AX39" s="640"/>
      <c r="AZ39" s="252" t="s">
        <v>41</v>
      </c>
      <c r="BA39" s="253"/>
      <c r="BB39" s="254"/>
      <c r="BD39" s="621" t="s">
        <v>41</v>
      </c>
      <c r="BE39" s="622"/>
      <c r="BF39" s="623"/>
      <c r="BH39" s="624" t="s">
        <v>41</v>
      </c>
      <c r="BI39" s="625"/>
      <c r="BJ39" s="626"/>
      <c r="BL39" s="255" t="s">
        <v>41</v>
      </c>
      <c r="BM39" s="256"/>
      <c r="BN39" s="257"/>
      <c r="BP39" s="258" t="s">
        <v>41</v>
      </c>
      <c r="BQ39" s="259"/>
      <c r="BR39" s="260"/>
      <c r="BT39" s="32"/>
      <c r="BU39" s="32"/>
      <c r="BV39" s="32"/>
      <c r="BW39" s="32"/>
      <c r="BX39" s="32"/>
    </row>
    <row r="40" spans="1:76" ht="22.5" x14ac:dyDescent="0.45">
      <c r="A40" s="116"/>
      <c r="B40" s="159"/>
      <c r="C40" s="78" t="str">
        <f t="shared" si="21"/>
        <v xml:space="preserve"> </v>
      </c>
      <c r="D40" s="79" t="str">
        <f t="shared" si="0"/>
        <v/>
      </c>
      <c r="E40" s="199" t="str">
        <f t="shared" si="1"/>
        <v/>
      </c>
      <c r="F40" s="117"/>
      <c r="G40" s="117"/>
      <c r="H40" s="519" t="str">
        <f t="shared" si="2"/>
        <v xml:space="preserve">0 </v>
      </c>
      <c r="I40" s="80" t="str">
        <f t="shared" si="3"/>
        <v/>
      </c>
      <c r="J40" s="71" t="str">
        <f t="shared" si="22"/>
        <v xml:space="preserve"> </v>
      </c>
      <c r="K40" s="72" t="str">
        <f t="shared" si="4"/>
        <v/>
      </c>
      <c r="L40" s="72" t="str">
        <f t="shared" si="5"/>
        <v/>
      </c>
      <c r="M40" s="120"/>
      <c r="N40" s="121"/>
      <c r="O40" s="73" t="str">
        <f t="shared" si="6"/>
        <v xml:space="preserve">0 </v>
      </c>
      <c r="P40" s="216" t="str">
        <f t="shared" si="7"/>
        <v/>
      </c>
      <c r="Q40" s="84" t="str">
        <f t="shared" si="23"/>
        <v xml:space="preserve"> </v>
      </c>
      <c r="R40" s="85" t="str">
        <f t="shared" si="8"/>
        <v/>
      </c>
      <c r="S40" s="85" t="str">
        <f t="shared" si="9"/>
        <v/>
      </c>
      <c r="T40" s="127"/>
      <c r="U40" s="127"/>
      <c r="V40" s="201" t="str">
        <f t="shared" si="24"/>
        <v xml:space="preserve">0 </v>
      </c>
      <c r="W40" s="86" t="str">
        <f t="shared" si="10"/>
        <v/>
      </c>
      <c r="X40" s="479" t="str">
        <f t="shared" si="37"/>
        <v xml:space="preserve"> </v>
      </c>
      <c r="Y40" s="480" t="str">
        <f t="shared" si="38"/>
        <v/>
      </c>
      <c r="Z40" s="480" t="str">
        <f t="shared" si="13"/>
        <v/>
      </c>
      <c r="AA40" s="489"/>
      <c r="AB40" s="490"/>
      <c r="AC40" s="484" t="str">
        <f t="shared" si="25"/>
        <v>0</v>
      </c>
      <c r="AD40" s="483" t="str">
        <f t="shared" si="14"/>
        <v/>
      </c>
      <c r="AE40" s="205" t="str">
        <f t="shared" si="39"/>
        <v xml:space="preserve"> </v>
      </c>
      <c r="AF40" s="206" t="str">
        <f t="shared" si="40"/>
        <v/>
      </c>
      <c r="AG40" s="206" t="str">
        <f t="shared" si="26"/>
        <v/>
      </c>
      <c r="AH40" s="130"/>
      <c r="AI40" s="131"/>
      <c r="AJ40" s="462" t="str">
        <f t="shared" si="17"/>
        <v>0</v>
      </c>
      <c r="AK40" s="220" t="str">
        <f t="shared" si="27"/>
        <v/>
      </c>
      <c r="AL40" s="209" t="str">
        <f t="shared" si="41"/>
        <v xml:space="preserve"> </v>
      </c>
      <c r="AM40" s="210" t="str">
        <f t="shared" si="29"/>
        <v/>
      </c>
      <c r="AN40" s="210" t="str">
        <f t="shared" si="30"/>
        <v/>
      </c>
      <c r="AO40" s="134"/>
      <c r="AP40" s="134"/>
      <c r="AQ40" s="450" t="str">
        <f t="shared" si="18"/>
        <v>0</v>
      </c>
      <c r="AR40" s="213" t="str">
        <f t="shared" si="31"/>
        <v/>
      </c>
      <c r="AS40" s="214">
        <f t="shared" si="19"/>
        <v>0</v>
      </c>
      <c r="AT40" s="215">
        <f t="shared" si="20"/>
        <v>0</v>
      </c>
      <c r="AV40" s="261">
        <v>1</v>
      </c>
      <c r="AW40" s="236">
        <f>COUNTIF(C4:C43,AV21)</f>
        <v>1</v>
      </c>
      <c r="AX40" s="262">
        <f>IF(AW40=1,AW21,IF(AW40=2,((AW21+AW22)/AW40),IF(AW40=3,((AW21+AW22+AW23)/AW40),IF(AW40=4,((AW21+AW22+AW23+AW24)/AW40),IF(AW40=5,((AW21+AW22+AW23+AW24+AW25)/AW40),IF(AW40=6,((AW21+AW22+AW23+AW24+AW25+AW26)/AW40),IF(AW40=7,((AW21+AW22+AW23+AW24+AW25+AW26+AW27)/AW40),IF(AW40=8,((AW21+AW22+AW23+AW24+AW25+AW26+AW27+AW28)/AW40),""))))))))</f>
        <v>7</v>
      </c>
      <c r="AZ40" s="263">
        <v>1</v>
      </c>
      <c r="BA40" s="264">
        <f>COUNTIF(J4:J43,AZ21)</f>
        <v>1</v>
      </c>
      <c r="BB40" s="265">
        <f>IF(BA40=1,BA21,IF(BA40=2,((BA21+BA22)/BA40),IF(BA40=3,((BA21+BA22+BA23)/BA40),IF(BA40=4,((BA21+BA22+BA23+BA24)/BA40),IF(BA40=5,((BA21+BA22+BA23+BA24+BA25)/BA40),IF(BA40=6,((BA21+BA22+BA23+BA24+BA25+BA26)/BA40),IF(BA40=7,((BA21+BA22+BA23+BA24+BA25+BA26+BA27)/BA40),IF(BA40=8,((BA21+BA22+BA23+BA24+BA25+BA26+BA27+BA28)/BA40),""))))))))</f>
        <v>5</v>
      </c>
      <c r="BD40" s="266">
        <v>1</v>
      </c>
      <c r="BE40" s="267">
        <f>COUNTIF(Q4:Q43,BD21)</f>
        <v>1</v>
      </c>
      <c r="BF40" s="268">
        <f>IF(BE40=1,BE21,IF(BE40=2,((BE21+BE22)/BE40),IF(BE40=3,((BE21+BE22+BE23)/BE40),IF(BE40=4,((BE21+BE22+BE23+BE24)/BE40),IF(BE40=5,((BE21+BE22+BE23+BE24+BE25)/BE40),IF(BE40=6,((BE21+BE22+BE23+BE24+BE25+BE26)/BE40),IF(BE40=7,((BE21+BE22+BE23+BE24+BE25+BE26+BE27)/BE40),IF(BE40=8,((BE21+BE22+BE23+BE24+BE25+BE26+BE27+BE28)/BE40),""))))))))</f>
        <v>9</v>
      </c>
      <c r="BH40" s="269">
        <v>1</v>
      </c>
      <c r="BI40" s="242">
        <f>COUNTIF(X4:X43,BH21)</f>
        <v>1</v>
      </c>
      <c r="BJ40" s="270">
        <f>IF(BI40=1,BI21,IF(BI40=2,((BI21+BI22)/BI40),IF(BI40=3,((BI21+BI22+BI23)/BI40),IF(BI40=4,((BI21+BI22+BI23+BI24)/BI40),IF(BI40=5,((BI21+BI22+BI23+BI24+BI25)/BI40),IF(BI40=6,((BI21+BI22+BI23+BI24+BI25+BI26)/BI40),IF(BI40=7,((BI21+BI22+BI23+BI24+BI25+BI26+BI27)/BI40),IF(BI40=8,((BI21+BI22+BI23+BI24+BI25+BI26+BI27+BI28)/BI40),""))))))))</f>
        <v>10</v>
      </c>
      <c r="BL40" s="271">
        <v>1</v>
      </c>
      <c r="BM40" s="233">
        <f>COUNTIF($AE$4:$AE$43,BL21)</f>
        <v>1</v>
      </c>
      <c r="BN40" s="272">
        <f>IF(BM40=1,BM21,IF(BM40=2,((BM21+BM22)/BM40),IF(BM40=3,((BM21+BM22+BM23)/BM40),IF(BM40=4,((BM21+BM22+BM23+BM24)/BM40),IF(BM40=5,((BM21+BM22+BM23+BM24+BM25)/BM40),IF(BM40=6,((BM21+BM22+BM23+BM24+BM25+BM26)/BM40),IF(BM40=7,((BM21+BM22+BM23+BM24+BM25+BM26+BM27)/BM40),IF(BM40=8,((BM21+BM22+BM23+BM24+BM25+BM26+BM27+BM28)/BM40),""))))))))</f>
        <v>7</v>
      </c>
      <c r="BP40" s="273">
        <v>1</v>
      </c>
      <c r="BQ40" s="234">
        <f>COUNTIF($AL$4:$AL$43,BP21)</f>
        <v>0</v>
      </c>
      <c r="BR40" s="274" t="str">
        <f>IF(BQ40=1,BQ21,IF(BQ40=2,((BQ21+BQ22)/BQ40),IF(BQ40=3,((BQ21+BQ22+BQ23)/BQ40),IF(BQ40=4,((BQ21+BQ22+BQ23+BQ24)/BQ40),IF(BQ40=5,((BQ21+BQ22+BQ23+BQ24+BQ25)/BQ40),IF(BQ40=6,((BQ21+BQ22+BQ23+BQ24+BQ25+BQ26)/BQ40),IF(BQ40=7,((BQ21+BQ22+BQ23+BQ24+BQ25+BQ26+BQ27)/BQ40),IF(BQ40=8,((BQ21+BQ22+BQ23+BQ24+BQ25+BQ26+BQ27+BQ28)/BQ40),""))))))))</f>
        <v/>
      </c>
      <c r="BT40" s="32"/>
      <c r="BU40" s="32"/>
      <c r="BV40" s="32"/>
      <c r="BW40" s="32"/>
      <c r="BX40" s="32"/>
    </row>
    <row r="41" spans="1:76" ht="22.5" x14ac:dyDescent="0.45">
      <c r="A41" s="116"/>
      <c r="B41" s="159"/>
      <c r="C41" s="78" t="str">
        <f t="shared" si="21"/>
        <v xml:space="preserve"> </v>
      </c>
      <c r="D41" s="79" t="str">
        <f t="shared" si="0"/>
        <v/>
      </c>
      <c r="E41" s="199" t="str">
        <f t="shared" si="1"/>
        <v/>
      </c>
      <c r="F41" s="117"/>
      <c r="G41" s="117"/>
      <c r="H41" s="519" t="str">
        <f t="shared" si="2"/>
        <v xml:space="preserve">0 </v>
      </c>
      <c r="I41" s="80" t="str">
        <f t="shared" si="3"/>
        <v/>
      </c>
      <c r="J41" s="71" t="str">
        <f t="shared" si="22"/>
        <v xml:space="preserve"> </v>
      </c>
      <c r="K41" s="72" t="str">
        <f t="shared" si="4"/>
        <v/>
      </c>
      <c r="L41" s="72" t="str">
        <f t="shared" si="5"/>
        <v/>
      </c>
      <c r="M41" s="120"/>
      <c r="N41" s="121"/>
      <c r="O41" s="73" t="str">
        <f t="shared" si="6"/>
        <v xml:space="preserve">0 </v>
      </c>
      <c r="P41" s="216" t="str">
        <f t="shared" si="7"/>
        <v/>
      </c>
      <c r="Q41" s="84" t="str">
        <f t="shared" si="23"/>
        <v xml:space="preserve"> </v>
      </c>
      <c r="R41" s="85" t="str">
        <f t="shared" si="8"/>
        <v/>
      </c>
      <c r="S41" s="85" t="str">
        <f t="shared" si="9"/>
        <v/>
      </c>
      <c r="T41" s="127"/>
      <c r="U41" s="127"/>
      <c r="V41" s="201" t="str">
        <f t="shared" si="24"/>
        <v xml:space="preserve">0 </v>
      </c>
      <c r="W41" s="86" t="str">
        <f t="shared" si="10"/>
        <v/>
      </c>
      <c r="X41" s="479" t="str">
        <f t="shared" si="37"/>
        <v xml:space="preserve"> </v>
      </c>
      <c r="Y41" s="480" t="str">
        <f t="shared" si="38"/>
        <v/>
      </c>
      <c r="Z41" s="480" t="str">
        <f t="shared" si="13"/>
        <v/>
      </c>
      <c r="AA41" s="489"/>
      <c r="AB41" s="490"/>
      <c r="AC41" s="484" t="str">
        <f t="shared" si="25"/>
        <v>0</v>
      </c>
      <c r="AD41" s="483" t="str">
        <f t="shared" si="14"/>
        <v/>
      </c>
      <c r="AE41" s="205" t="str">
        <f t="shared" si="39"/>
        <v xml:space="preserve"> </v>
      </c>
      <c r="AF41" s="206" t="str">
        <f t="shared" si="40"/>
        <v/>
      </c>
      <c r="AG41" s="206" t="str">
        <f t="shared" si="26"/>
        <v/>
      </c>
      <c r="AH41" s="130"/>
      <c r="AI41" s="131"/>
      <c r="AJ41" s="462" t="str">
        <f t="shared" si="17"/>
        <v>0</v>
      </c>
      <c r="AK41" s="220" t="str">
        <f t="shared" si="27"/>
        <v/>
      </c>
      <c r="AL41" s="209" t="str">
        <f t="shared" si="41"/>
        <v xml:space="preserve"> </v>
      </c>
      <c r="AM41" s="210" t="str">
        <f t="shared" si="29"/>
        <v/>
      </c>
      <c r="AN41" s="210" t="str">
        <f t="shared" si="30"/>
        <v/>
      </c>
      <c r="AO41" s="134"/>
      <c r="AP41" s="134"/>
      <c r="AQ41" s="450" t="str">
        <f t="shared" si="18"/>
        <v>0</v>
      </c>
      <c r="AR41" s="213" t="str">
        <f t="shared" si="31"/>
        <v/>
      </c>
      <c r="AS41" s="214">
        <f t="shared" si="19"/>
        <v>0</v>
      </c>
      <c r="AT41" s="215">
        <f t="shared" si="20"/>
        <v>0</v>
      </c>
      <c r="AV41" s="261">
        <v>2</v>
      </c>
      <c r="AW41" s="236">
        <f>COUNTIF(C4:C43,AV22)</f>
        <v>1</v>
      </c>
      <c r="AX41" s="262">
        <f>IF(AW41=1,AW22,IF(AW41=2,((AW22+AW23)/AW41),IF(AW41=3,((AW22+AW23+AW24)/AW41),IF(AW41=4,((AW22+AW23+AW24+AW25)/AW41),IF(AW41=5,((AW22+AW23+AW24+AW25+AW26)/AW41),IF(AW41=6,((AW22+AW23+AW24+AW25+AW26+AW27)/AW41),IF(AW41=7,((AW22+AW23+AW24+AW25+AW26+AW27+AW28)/AW41),"")))))))</f>
        <v>5</v>
      </c>
      <c r="AZ41" s="263">
        <v>2</v>
      </c>
      <c r="BA41" s="264">
        <f>COUNTIF(J4:J43,AZ22)</f>
        <v>1</v>
      </c>
      <c r="BB41" s="265">
        <f>IF(BA41=1,BA22,IF(BA41=2,((BA22+BA23)/BA41),IF(BA41=3,((BA22+BA23+BA24)/BA41),IF(BA41=4,((BA22+BA23+BA24+BA25)/BA41),IF(BA41=5,((BA22+BA23+BA24+BA25+BA26)/BA41),IF(BA41=6,((BA22+BA23+BA24+BA25+BA26+BA27)/BA41),IF(BA41=7,((BA22+BA23+BA24+BA25+BA26+BA27+BA28)/BA41),IF(BA41=8,((BA22+BA23+BA24+BA25+BA26+BA27+BA28+BA29)/BA41),""))))))))</f>
        <v>3</v>
      </c>
      <c r="BD41" s="275">
        <v>2</v>
      </c>
      <c r="BE41" s="240">
        <f>COUNTIF(Q4:Q43,BD22)</f>
        <v>1</v>
      </c>
      <c r="BF41" s="276">
        <f>IF(BE41=1,BE22,IF(BE41=2,((BE22+BE23)/BE41),IF(BE41=3,((BE22+BE23+BE24)/BE41),IF(BE41=4,((BE22+BE23+BE24+BE25)/BE41),IF(BE41=5,((BE22+BE23+BE24+BE25+BE26)/BE41),IF(BE41=6,((BE22+BE23+BE24+BE25+BE26+BE27)/BE41),IF(BE41=7,((BE22+BE23+BE24+BE25+BE26+BE27+BE28)/BE41),IF(BE41=8,((BE22+BE23+BE24+BE25+BE26+BE27+BE28+BE29)/BE41),""))))))))</f>
        <v>7</v>
      </c>
      <c r="BH41" s="269">
        <v>2</v>
      </c>
      <c r="BI41" s="242">
        <f>COUNTIF(X4:X43,BH22)</f>
        <v>1</v>
      </c>
      <c r="BJ41" s="270">
        <f t="shared" ref="BJ41:BJ49" si="48">IF(BI41=1,BI22,IF(BI41=2,((BI22+BI23)/BI41),IF(BI41=3,((BI22+BI23+BI24)/BI41),IF(BI41=4,((BI22+BI23+BI24+BI25)/BI41),IF(BI41=5,((BI22+BI23+BI24+BI25+BI26)/BI41),IF(BI41=6,((BI22+BI23+BI24+BI25+BI26+BI27)/BI41),IF(BI41=7,((BI22+BI23+BI24+BI25+BI26+BI27+BI28)/BI41),IF(BI41=8,((BI22+BI23+BI24+BI25+BI26+BI27+BI28+BI29)/BI41),""))))))))</f>
        <v>8</v>
      </c>
      <c r="BL41" s="271">
        <v>2</v>
      </c>
      <c r="BM41" s="233">
        <f t="shared" ref="BM41:BM49" si="49">COUNTIF($AE$4:$AE$43,BL22)</f>
        <v>1</v>
      </c>
      <c r="BN41" s="272">
        <f t="shared" ref="BN41:BN49" si="50">IF(BM41=1,BM22,IF(BM41=2,((BM22+BM23)/BM41),IF(BM41=3,((BM22+BM23+BM24)/BM41),IF(BM41=4,((BM22+BM23+BM24+BM25)/BM41),IF(BM41=5,((BM22+BM23+BM24+BM25+BM26)/BM41),IF(BM41=6,((BM22+BM23+BM24+BM25+BM26+BM27)/BM41),IF(BM41=7,((BM22+BM23+BM24+BM25+BM26+BM27+BM28)/BM41),IF(BM41=8,((BM22+BM23+BM24+BM25+BM26+BM27+BM28+BM29)/BM41),""))))))))</f>
        <v>5</v>
      </c>
      <c r="BP41" s="273">
        <v>2</v>
      </c>
      <c r="BQ41" s="234">
        <f t="shared" ref="BQ41:BQ49" si="51">COUNTIF($AL$4:$AL$43,BP22)</f>
        <v>0</v>
      </c>
      <c r="BR41" s="274" t="str">
        <f t="shared" ref="BR41:BR49" si="52">IF(BQ41=1,BQ22,IF(BQ41=2,((BQ22+BQ23)/BQ41),IF(BQ41=3,((BQ22+BQ23+BQ24)/BQ41),IF(BQ41=4,((BQ22+BQ23+BQ24+BQ25)/BQ41),IF(BQ41=5,((BQ22+BQ23+BQ24+BQ25+BQ26)/BQ41),IF(BQ41=6,((BQ22+BQ23+BQ24+BQ25+BQ26+BQ27)/BQ41),IF(BQ41=7,((BQ22+BQ23+BQ24+BQ25+BQ26+BQ27+BQ28)/BQ41),IF(BQ41=8,((BQ22+BQ23+BQ24+BQ25+BQ26+BQ27+BQ28+BQ29)/BQ41),""))))))))</f>
        <v/>
      </c>
      <c r="BT41" s="32"/>
      <c r="BU41" s="32"/>
      <c r="BV41" s="32"/>
      <c r="BW41" s="32"/>
      <c r="BX41" s="32"/>
    </row>
    <row r="42" spans="1:76" ht="22.5" x14ac:dyDescent="0.45">
      <c r="A42" s="116"/>
      <c r="B42" s="159"/>
      <c r="C42" s="78" t="str">
        <f t="shared" si="21"/>
        <v xml:space="preserve"> </v>
      </c>
      <c r="D42" s="79" t="str">
        <f t="shared" si="0"/>
        <v/>
      </c>
      <c r="E42" s="199" t="str">
        <f t="shared" si="1"/>
        <v/>
      </c>
      <c r="F42" s="117"/>
      <c r="G42" s="117"/>
      <c r="H42" s="519" t="str">
        <f t="shared" si="2"/>
        <v xml:space="preserve">0 </v>
      </c>
      <c r="I42" s="80" t="str">
        <f t="shared" si="3"/>
        <v/>
      </c>
      <c r="J42" s="71" t="str">
        <f t="shared" si="22"/>
        <v xml:space="preserve"> </v>
      </c>
      <c r="K42" s="72" t="str">
        <f t="shared" si="4"/>
        <v/>
      </c>
      <c r="L42" s="72" t="str">
        <f t="shared" si="5"/>
        <v/>
      </c>
      <c r="M42" s="120"/>
      <c r="N42" s="121"/>
      <c r="O42" s="73" t="str">
        <f t="shared" si="6"/>
        <v xml:space="preserve">0 </v>
      </c>
      <c r="P42" s="216" t="str">
        <f t="shared" si="7"/>
        <v/>
      </c>
      <c r="Q42" s="84" t="str">
        <f t="shared" si="23"/>
        <v xml:space="preserve"> </v>
      </c>
      <c r="R42" s="85" t="str">
        <f t="shared" si="8"/>
        <v/>
      </c>
      <c r="S42" s="85" t="str">
        <f t="shared" si="9"/>
        <v/>
      </c>
      <c r="T42" s="127"/>
      <c r="U42" s="127"/>
      <c r="V42" s="201" t="str">
        <f t="shared" si="24"/>
        <v xml:space="preserve">0 </v>
      </c>
      <c r="W42" s="86" t="str">
        <f t="shared" si="10"/>
        <v/>
      </c>
      <c r="X42" s="479" t="str">
        <f t="shared" si="37"/>
        <v xml:space="preserve"> </v>
      </c>
      <c r="Y42" s="480" t="str">
        <f t="shared" si="38"/>
        <v/>
      </c>
      <c r="Z42" s="480" t="str">
        <f t="shared" si="13"/>
        <v/>
      </c>
      <c r="AA42" s="489"/>
      <c r="AB42" s="490"/>
      <c r="AC42" s="484" t="str">
        <f t="shared" si="25"/>
        <v>0</v>
      </c>
      <c r="AD42" s="483" t="str">
        <f t="shared" si="14"/>
        <v/>
      </c>
      <c r="AE42" s="205" t="str">
        <f t="shared" si="39"/>
        <v xml:space="preserve"> </v>
      </c>
      <c r="AF42" s="206" t="str">
        <f t="shared" si="40"/>
        <v/>
      </c>
      <c r="AG42" s="206" t="str">
        <f t="shared" si="26"/>
        <v/>
      </c>
      <c r="AH42" s="130"/>
      <c r="AI42" s="131"/>
      <c r="AJ42" s="462" t="str">
        <f t="shared" si="17"/>
        <v>0</v>
      </c>
      <c r="AK42" s="220" t="str">
        <f t="shared" si="27"/>
        <v/>
      </c>
      <c r="AL42" s="209" t="str">
        <f t="shared" si="41"/>
        <v xml:space="preserve"> </v>
      </c>
      <c r="AM42" s="210" t="str">
        <f t="shared" si="29"/>
        <v/>
      </c>
      <c r="AN42" s="210" t="str">
        <f t="shared" si="30"/>
        <v/>
      </c>
      <c r="AO42" s="134"/>
      <c r="AP42" s="134"/>
      <c r="AQ42" s="450" t="str">
        <f t="shared" si="18"/>
        <v>0</v>
      </c>
      <c r="AR42" s="213" t="str">
        <f t="shared" si="31"/>
        <v/>
      </c>
      <c r="AS42" s="214">
        <f t="shared" si="19"/>
        <v>0</v>
      </c>
      <c r="AT42" s="215">
        <f t="shared" si="20"/>
        <v>0</v>
      </c>
      <c r="AV42" s="261">
        <v>3</v>
      </c>
      <c r="AW42" s="236">
        <f>COUNTIF(C4:C43,AV23)</f>
        <v>1</v>
      </c>
      <c r="AX42" s="262">
        <f>IF(AW42=1,AW23,IF(AW42=2,((AW23+AW24)/AW42),IF(AW42=3,((AW23+AW24+AW25)/AW42),IF(AW42=4,((AW23+AW24+AW25+AW26)/AW42),IF(AW42=5,((AW23+AW24+AW25+AW26+AW27)/AW42),IF(AW42=6,((AW23+AW24+AW25+AW26+AW27+AW28)/AW42),""))))))</f>
        <v>0</v>
      </c>
      <c r="AZ42" s="263">
        <v>3</v>
      </c>
      <c r="BA42" s="264">
        <f>COUNTIF(J4:J43,AZ23)</f>
        <v>1</v>
      </c>
      <c r="BB42" s="265">
        <f>IF(BA42=1,BA23,IF(BA42=2,((BA23+BA24)/BA42),IF(BA42=3,((BA23+BA24+BA25)/BA42),IF(BA42=4,((BA23+BA24+BA25+BA26)/BA42),IF(BA42=5,((BA23+BA24+BA25+BA26+BA27)/BA42),IF(BA42=6,((BA23+BA24+BA25+BA26+BA27+BA28)/BA42),IF(BA42=7,((BA23+BA24+BA25+BA26+BA27+BA28+BA29)/BA42),IF(BA42=8,((BA23+BA24+BA25+BA26+BA27+BA28+BA29+BA30)/BA42),""))))))))</f>
        <v>0</v>
      </c>
      <c r="BD42" s="275">
        <v>3</v>
      </c>
      <c r="BE42" s="240">
        <f>COUNTIF(Q4:Q43,BD23)</f>
        <v>1</v>
      </c>
      <c r="BF42" s="276">
        <f>IF(BE42=1,BE23,IF(BE42=2,((BE23+BE24)/BE42),IF(BE42=3,((BE23+BE24+BE25)/BE42),IF(BE42=4,((BE23+BE24+BE25+BE26)/BE42),IF(BE42=5,((BE23+BE24+BE25+BE26+BE27)/BE42),IF(BE42=6,((BE23+BE24+BE25+BE26+BE27+BE28)/BE42),IF(BE42=7,((BE23+BE24+BE25+BE26+BE27+BE28+BE29)/BE42),IF(BE42=8,((BE23+BE24+BE25+BE26+BE27+BE28+BE29+BE30)/BE42),""))))))))</f>
        <v>5</v>
      </c>
      <c r="BH42" s="269">
        <v>3</v>
      </c>
      <c r="BI42" s="242">
        <f>COUNTIF(X4:X43,BH23)</f>
        <v>1</v>
      </c>
      <c r="BJ42" s="270">
        <f t="shared" si="48"/>
        <v>6</v>
      </c>
      <c r="BL42" s="271">
        <v>3</v>
      </c>
      <c r="BM42" s="233">
        <f t="shared" si="49"/>
        <v>1</v>
      </c>
      <c r="BN42" s="272">
        <f t="shared" si="50"/>
        <v>0</v>
      </c>
      <c r="BP42" s="273">
        <v>3</v>
      </c>
      <c r="BQ42" s="234">
        <f t="shared" si="51"/>
        <v>0</v>
      </c>
      <c r="BR42" s="274" t="str">
        <f t="shared" si="52"/>
        <v/>
      </c>
      <c r="BT42" s="32"/>
      <c r="BU42" s="32"/>
      <c r="BV42" s="32"/>
      <c r="BW42" s="32"/>
      <c r="BX42" s="32"/>
    </row>
    <row r="43" spans="1:76" ht="23.25" thickBot="1" x14ac:dyDescent="0.5">
      <c r="A43" s="160"/>
      <c r="B43" s="161"/>
      <c r="C43" s="81" t="str">
        <f t="shared" si="21"/>
        <v xml:space="preserve"> </v>
      </c>
      <c r="D43" s="82" t="str">
        <f t="shared" si="0"/>
        <v/>
      </c>
      <c r="E43" s="277" t="str">
        <f t="shared" si="1"/>
        <v/>
      </c>
      <c r="F43" s="118"/>
      <c r="G43" s="118"/>
      <c r="H43" s="520" t="str">
        <f t="shared" si="2"/>
        <v xml:space="preserve">0 </v>
      </c>
      <c r="I43" s="83" t="str">
        <f t="shared" si="3"/>
        <v/>
      </c>
      <c r="J43" s="75" t="str">
        <f t="shared" si="22"/>
        <v xml:space="preserve"> </v>
      </c>
      <c r="K43" s="76" t="str">
        <f t="shared" si="4"/>
        <v/>
      </c>
      <c r="L43" s="76" t="str">
        <f t="shared" si="5"/>
        <v/>
      </c>
      <c r="M43" s="124"/>
      <c r="N43" s="125"/>
      <c r="O43" s="77" t="str">
        <f t="shared" si="6"/>
        <v xml:space="preserve">0 </v>
      </c>
      <c r="P43" s="278" t="str">
        <f t="shared" si="7"/>
        <v/>
      </c>
      <c r="Q43" s="87" t="str">
        <f t="shared" si="23"/>
        <v xml:space="preserve"> </v>
      </c>
      <c r="R43" s="88" t="str">
        <f t="shared" si="8"/>
        <v/>
      </c>
      <c r="S43" s="88" t="str">
        <f t="shared" si="9"/>
        <v/>
      </c>
      <c r="T43" s="129"/>
      <c r="U43" s="129"/>
      <c r="V43" s="279" t="str">
        <f t="shared" si="24"/>
        <v xml:space="preserve">0 </v>
      </c>
      <c r="W43" s="89" t="str">
        <f t="shared" si="10"/>
        <v/>
      </c>
      <c r="X43" s="493" t="str">
        <f t="shared" si="37"/>
        <v xml:space="preserve"> </v>
      </c>
      <c r="Y43" s="494" t="str">
        <f t="shared" si="38"/>
        <v/>
      </c>
      <c r="Z43" s="494" t="str">
        <f t="shared" si="13"/>
        <v/>
      </c>
      <c r="AA43" s="495"/>
      <c r="AB43" s="496"/>
      <c r="AC43" s="497" t="str">
        <f t="shared" si="25"/>
        <v>0</v>
      </c>
      <c r="AD43" s="498" t="str">
        <f t="shared" si="14"/>
        <v/>
      </c>
      <c r="AE43" s="281" t="str">
        <f t="shared" si="39"/>
        <v xml:space="preserve"> </v>
      </c>
      <c r="AF43" s="282" t="str">
        <f t="shared" si="40"/>
        <v/>
      </c>
      <c r="AG43" s="282" t="str">
        <f t="shared" si="26"/>
        <v/>
      </c>
      <c r="AH43" s="132"/>
      <c r="AI43" s="133"/>
      <c r="AJ43" s="463" t="str">
        <f t="shared" si="17"/>
        <v>0</v>
      </c>
      <c r="AK43" s="283" t="str">
        <f t="shared" si="27"/>
        <v/>
      </c>
      <c r="AL43" s="285" t="str">
        <f t="shared" si="41"/>
        <v xml:space="preserve"> </v>
      </c>
      <c r="AM43" s="286" t="str">
        <f t="shared" si="29"/>
        <v/>
      </c>
      <c r="AN43" s="286" t="str">
        <f t="shared" si="30"/>
        <v/>
      </c>
      <c r="AO43" s="135"/>
      <c r="AP43" s="135"/>
      <c r="AQ43" s="451" t="str">
        <f t="shared" si="18"/>
        <v>0</v>
      </c>
      <c r="AR43" s="288" t="str">
        <f t="shared" si="31"/>
        <v/>
      </c>
      <c r="AS43" s="289">
        <f t="shared" si="19"/>
        <v>0</v>
      </c>
      <c r="AT43" s="215">
        <f t="shared" si="20"/>
        <v>0</v>
      </c>
      <c r="AV43" s="261">
        <v>4</v>
      </c>
      <c r="AW43" s="236">
        <f>COUNTIF(C4:C43,AV24)</f>
        <v>1</v>
      </c>
      <c r="AX43" s="262">
        <f>IF(AW43=1,AW24,IF(AW43=2,((AW24+AW25)/AW43),IF(AW43=3,((AW24+AW25+AW26)/AW43),IF(AW43=4,((AW24+AW25+AW26+AW27)/AW43),IF(AW43=5,((AW24+AW25+AW26+AW27+AW28)/AW43),"")))))</f>
        <v>0</v>
      </c>
      <c r="AY43" s="14"/>
      <c r="AZ43" s="263">
        <v>4</v>
      </c>
      <c r="BA43" s="264">
        <f>COUNTIF(J4:J43,AZ24)</f>
        <v>0</v>
      </c>
      <c r="BB43" s="265" t="str">
        <f>IF(BA43=1,BA24,IF(BA43=2,((BA24+BA25)/BA43),IF(BA43=3,((BA24+BA25+BA26)/BA43),IF(BA43=4,((BA24+BA25+BA26+BA27)/BA43),IF(BA43=5,((BA24+BA25+BA26+BA27+BA28)/BA43),IF(BA43=6,((BA24+BA25+BA26+BA27+BA28+BA29)/BA43),IF(BA43=7,((BA24+BA25+BA26+BA27+BA28+BA29+BA30)/BA43),IF(BA43=8,((BA24+BA25+BA26+BA27+BA28+BA29+BA30+BA31)/BA43),""))))))))</f>
        <v/>
      </c>
      <c r="BD43" s="275">
        <v>4</v>
      </c>
      <c r="BE43" s="240">
        <f>COUNTIF(Q4:Q43,BD24)</f>
        <v>1</v>
      </c>
      <c r="BF43" s="276">
        <f t="shared" ref="BF43:BF49" si="53">IF(BE43=1,BE24,IF(BE43=2,((BE24+BE25)/BE43),IF(BE43=3,((BE24+BE25+BE26)/BE43),IF(BE43=4,((BE24+BE25+BE26+BE27)/BE43),IF(BE43=5,((BE24+BE25+BE26+BE27+BE28)/BE43),IF(BE43=6,((BE24+BE25+BE26+BE27+BE28+BE29)/BE43),IF(BE43=7,((BE24+BE25+BE26+BE27+BE28+BE29+BE30)/BE43),IF(BE43=8,((BE24+BE25+BE26+BE27+BE28+BE29+BE30+BE31)/BE43),""))))))))</f>
        <v>0</v>
      </c>
      <c r="BH43" s="269">
        <v>4</v>
      </c>
      <c r="BI43" s="242">
        <f>COUNTIF(X4:X43,BH24)</f>
        <v>1</v>
      </c>
      <c r="BJ43" s="270">
        <f t="shared" si="48"/>
        <v>0</v>
      </c>
      <c r="BL43" s="271">
        <v>4</v>
      </c>
      <c r="BM43" s="233">
        <f t="shared" si="49"/>
        <v>1</v>
      </c>
      <c r="BN43" s="272">
        <f t="shared" si="50"/>
        <v>0</v>
      </c>
      <c r="BP43" s="273">
        <v>4</v>
      </c>
      <c r="BQ43" s="234">
        <f t="shared" si="51"/>
        <v>0</v>
      </c>
      <c r="BR43" s="274" t="str">
        <f t="shared" si="52"/>
        <v/>
      </c>
      <c r="BT43" s="32"/>
      <c r="BU43" s="32"/>
      <c r="BV43" s="32"/>
      <c r="BW43" s="32"/>
      <c r="BX43" s="32"/>
    </row>
    <row r="44" spans="1:76" ht="22.5" x14ac:dyDescent="0.45">
      <c r="C44" s="15"/>
      <c r="D44" s="15"/>
      <c r="E44" s="15"/>
      <c r="F44" s="15"/>
      <c r="G44" s="16"/>
      <c r="H44" s="17"/>
      <c r="I44" s="17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12"/>
      <c r="AJ44" s="18"/>
      <c r="AK44" s="18"/>
      <c r="AL44" s="18"/>
      <c r="AM44" s="18"/>
      <c r="AN44" s="136"/>
      <c r="AO44" s="18"/>
      <c r="AP44" s="18"/>
      <c r="AQ44" s="18"/>
      <c r="AR44" s="18"/>
      <c r="AS44" s="18"/>
      <c r="AV44" s="261">
        <v>5</v>
      </c>
      <c r="AW44" s="236">
        <f>COUNTIF(C4:C43,AV25)</f>
        <v>0</v>
      </c>
      <c r="AX44" s="262" t="str">
        <f>IF(AW44=1,AW25,IF(AW44=2,((AW25+AW26)/AW44),IF(AW44=3,((AW25+AW26+AW27)/AW44),IF(AW44=4,((AW25+AW26+AW27+AW28)/AW44),IF(AW44=5,((AW25+AW26+AW27+AW28+AW29)/AW44),"")))))</f>
        <v/>
      </c>
      <c r="AY44" s="14"/>
      <c r="AZ44" s="263">
        <v>5</v>
      </c>
      <c r="BA44" s="264">
        <f>COUNTIF(J4:J43,AZ25)</f>
        <v>0</v>
      </c>
      <c r="BB44" s="265" t="str">
        <f>IF(BA44=1,BA25,IF(BA44=2,((BA25+BA26)/BA44),IF(BA44=3,((BA25+BA26+BA27)/BA44),IF(BA44=4,((BA25+BA26+BA27+BA28)/BA44),IF(BA44=5,((BA25+BA26+BA27+BA28+BA29)/BA44),IF(BA44=6,((BA25+BA26+BA27+BA28+BA29+BA30)/BA44),IF(BA44=7,((BA25+BA26+BA27+BA28+BA29+BA30+BA31)/BA44),IF(BA44=8,((BA25+BA26+BA27+BA28+BA29+BA30+BA31+BA38)/BA44),""))))))))</f>
        <v/>
      </c>
      <c r="BD44" s="275">
        <v>5</v>
      </c>
      <c r="BE44" s="240">
        <f>COUNTIF(Q4:Q43,BD25)</f>
        <v>1</v>
      </c>
      <c r="BF44" s="276">
        <f t="shared" si="53"/>
        <v>0</v>
      </c>
      <c r="BH44" s="269">
        <v>5</v>
      </c>
      <c r="BI44" s="242">
        <f>COUNTIF(X4:X43,BH25)</f>
        <v>1</v>
      </c>
      <c r="BJ44" s="270">
        <f t="shared" si="48"/>
        <v>0</v>
      </c>
      <c r="BL44" s="271">
        <v>5</v>
      </c>
      <c r="BM44" s="233">
        <f t="shared" si="49"/>
        <v>0</v>
      </c>
      <c r="BN44" s="272" t="str">
        <f t="shared" si="50"/>
        <v/>
      </c>
      <c r="BP44" s="273">
        <v>5</v>
      </c>
      <c r="BQ44" s="234">
        <f t="shared" si="51"/>
        <v>0</v>
      </c>
      <c r="BR44" s="274" t="str">
        <f t="shared" si="52"/>
        <v/>
      </c>
      <c r="BT44" s="32"/>
      <c r="BU44" s="32"/>
      <c r="BV44" s="32"/>
      <c r="BW44" s="32"/>
      <c r="BX44" s="32"/>
    </row>
    <row r="45" spans="1:76" ht="22.5" x14ac:dyDescent="0.45">
      <c r="C45" s="15"/>
      <c r="D45" s="15">
        <f>MAX(Tableau22711326[1-TT])</f>
        <v>135.5068</v>
      </c>
      <c r="E45" s="15"/>
      <c r="F45" s="15"/>
      <c r="G45" s="16"/>
      <c r="H45" s="17"/>
      <c r="I45" s="17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12"/>
      <c r="AJ45" s="18"/>
      <c r="AK45" s="18"/>
      <c r="AL45" s="18"/>
      <c r="AM45" s="18"/>
      <c r="AN45" s="136">
        <f>COUNTIF(AM4:AM43,MAX(AM4:AM43))</f>
        <v>0</v>
      </c>
      <c r="AO45" s="18"/>
      <c r="AP45" s="18"/>
      <c r="AQ45" s="18"/>
      <c r="AR45" s="18"/>
      <c r="AS45" s="18"/>
      <c r="AV45" s="261">
        <v>6</v>
      </c>
      <c r="AW45" s="236">
        <f>COUNTIF(C4:C43,AV26)</f>
        <v>0</v>
      </c>
      <c r="AX45" s="262" t="str">
        <f t="shared" ref="AX45:AX49" si="54">IF(AW45=1,AW26,IF(AW45=2,((AW26+AW27)/AW45),IF(AW45=3,((AW26+AW27+AW28)/AW45),IF(AW45=4,((AW26+AW27+AW28+AW29)/AW45),IF(AW45=5,((AW26+AW27+AW28+AW29+AW30)/AW45),"")))))</f>
        <v/>
      </c>
      <c r="AY45" s="14"/>
      <c r="AZ45" s="263">
        <v>6</v>
      </c>
      <c r="BA45" s="264">
        <f>COUNTIF(J4:J43,AZ26)</f>
        <v>0</v>
      </c>
      <c r="BB45" s="265" t="str">
        <f>IF(BA45=1,BA26,IF(BA45=2,((BA26+BA27)/BA45),IF(BA45=3,((BA26+BA27+BA28)/BA45),IF(BA45=4,((BA26+BA27+BA28+BA29)/BA45),IF(BA45=5,((BA26+BA27+BA28+BA29+BA30)/BA45),IF(BA45=6,((BA26+BA27+BA28+BA29+BA30+BA31)/BA45),IF(BA45=7,((BA26+BA27+BA28+BA29+BA30+BA31+BA38)/BA45),IF(BA45=8,((BA26+BA27+BA28+BA29+BA30+BA31+BA38+BA39)/BA45),""))))))))</f>
        <v/>
      </c>
      <c r="BD45" s="275">
        <v>6</v>
      </c>
      <c r="BE45" s="240">
        <f>COUNTIF(Q4:Q43,BD26)</f>
        <v>0</v>
      </c>
      <c r="BF45" s="276" t="str">
        <f t="shared" si="53"/>
        <v/>
      </c>
      <c r="BH45" s="269">
        <v>6</v>
      </c>
      <c r="BI45" s="242">
        <f>COUNTIF(X4:X43,BH26)</f>
        <v>1</v>
      </c>
      <c r="BJ45" s="270">
        <f t="shared" si="48"/>
        <v>0</v>
      </c>
      <c r="BL45" s="271">
        <v>6</v>
      </c>
      <c r="BM45" s="233">
        <f t="shared" si="49"/>
        <v>0</v>
      </c>
      <c r="BN45" s="272" t="str">
        <f t="shared" si="50"/>
        <v/>
      </c>
      <c r="BP45" s="273">
        <v>6</v>
      </c>
      <c r="BQ45" s="234">
        <f t="shared" si="51"/>
        <v>0</v>
      </c>
      <c r="BR45" s="274" t="str">
        <f t="shared" si="52"/>
        <v/>
      </c>
      <c r="BT45" s="32"/>
      <c r="BU45" s="32"/>
      <c r="BV45" s="32"/>
      <c r="BW45" s="32"/>
      <c r="BX45" s="32"/>
    </row>
    <row r="46" spans="1:76" ht="22.5" x14ac:dyDescent="0.45">
      <c r="A46" s="290"/>
      <c r="B46" s="291"/>
      <c r="C46" s="15"/>
      <c r="D46" s="15"/>
      <c r="E46" s="15"/>
      <c r="F46" s="15"/>
      <c r="G46" s="16"/>
      <c r="H46" s="17"/>
      <c r="I46" s="17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12"/>
      <c r="AJ46" s="18"/>
      <c r="AK46" s="18"/>
      <c r="AL46" s="18"/>
      <c r="AM46" s="18"/>
      <c r="AN46" s="136">
        <f>IF(AM45&gt;1,1,1.0001)</f>
        <v>1.0001</v>
      </c>
      <c r="AO46" s="18"/>
      <c r="AP46" s="18"/>
      <c r="AQ46" s="18"/>
      <c r="AR46" s="18"/>
      <c r="AS46" s="18"/>
      <c r="AV46" s="261">
        <v>7</v>
      </c>
      <c r="AW46" s="236">
        <f>COUNTIF(C4:C43,AV27)</f>
        <v>0</v>
      </c>
      <c r="AX46" s="262" t="str">
        <f t="shared" si="54"/>
        <v/>
      </c>
      <c r="AY46" s="14"/>
      <c r="AZ46" s="263">
        <v>7</v>
      </c>
      <c r="BA46" s="264">
        <f>COUNTIF(J4:J43,AZ27)</f>
        <v>0</v>
      </c>
      <c r="BB46" s="265" t="str">
        <f>IF(BA46=1,BA27,IF(BA46=2,((BA27+BA28)/BA46),IF(BA46=3,((BA27+BA28+BA29)/BA46),IF(BA46=4,((BA27+BA28+BA29+BA30)/BA46),IF(BA46=5,((BA27+BA28+BA29+BA30+BA31)/BA46),IF(BA46=6,((BA27+BA28+BA29+BA30+BA31+BA38)/BA46),IF(BA46=7,((BA27+BA28+BA29+BA30+BA31+BA38+BA39)/BA46),IF(BA46=8,((BA27+BA28+BA29+BA30+BA31+BA38+BA39+BA40)/BA46),""))))))))</f>
        <v/>
      </c>
      <c r="BD46" s="275">
        <v>7</v>
      </c>
      <c r="BE46" s="240">
        <f>COUNTIF(Q4:Q43,BD27)</f>
        <v>0</v>
      </c>
      <c r="BF46" s="276" t="str">
        <f t="shared" si="53"/>
        <v/>
      </c>
      <c r="BH46" s="269">
        <v>7</v>
      </c>
      <c r="BI46" s="242">
        <f>COUNTIF(X4:X43,BH27)</f>
        <v>0</v>
      </c>
      <c r="BJ46" s="270" t="str">
        <f t="shared" si="48"/>
        <v/>
      </c>
      <c r="BL46" s="271">
        <v>7</v>
      </c>
      <c r="BM46" s="233">
        <f t="shared" si="49"/>
        <v>0</v>
      </c>
      <c r="BN46" s="272" t="str">
        <f t="shared" si="50"/>
        <v/>
      </c>
      <c r="BP46" s="273">
        <v>7</v>
      </c>
      <c r="BQ46" s="234">
        <f t="shared" si="51"/>
        <v>0</v>
      </c>
      <c r="BR46" s="274" t="str">
        <f t="shared" si="52"/>
        <v/>
      </c>
      <c r="BT46" s="32"/>
      <c r="BU46" s="32"/>
      <c r="BV46" s="32"/>
      <c r="BW46" s="32"/>
      <c r="BX46" s="32"/>
    </row>
    <row r="47" spans="1:76" ht="22.5" x14ac:dyDescent="0.45">
      <c r="A47" s="290"/>
      <c r="B47" s="291"/>
      <c r="C47" s="15"/>
      <c r="D47" s="15"/>
      <c r="E47" s="15"/>
      <c r="F47" s="15"/>
      <c r="G47" s="16"/>
      <c r="H47" s="17"/>
      <c r="I47" s="17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12"/>
      <c r="AJ47" s="18"/>
      <c r="AK47" s="18"/>
      <c r="AL47" s="18"/>
      <c r="AM47" s="18"/>
      <c r="AN47" s="136"/>
      <c r="AO47" s="18"/>
      <c r="AP47" s="18"/>
      <c r="AQ47" s="18"/>
      <c r="AR47" s="18"/>
      <c r="AS47" s="18"/>
      <c r="AV47" s="261">
        <v>8</v>
      </c>
      <c r="AW47" s="236">
        <f>COUNTIF(C4:C43,AV28)</f>
        <v>0</v>
      </c>
      <c r="AX47" s="262" t="str">
        <f t="shared" si="54"/>
        <v/>
      </c>
      <c r="AY47" s="14"/>
      <c r="AZ47" s="263">
        <v>8</v>
      </c>
      <c r="BA47" s="264">
        <f>COUNTIF(J4:J43,AZ28)</f>
        <v>0</v>
      </c>
      <c r="BB47" s="265" t="str">
        <f>IF(BA47=1,BA28,IF(BA47=2,((BA28+BA29)/BA47),IF(BA47=3,((BA28+BA29+BA30)/BA47),IF(BA47=4,((BA28+BA29+BA30+BA31)/BA47),IF(BA47=5,((BA28+BA29+BA30+BA31+BA38)/BA47),IF(BA47=6,((BA28+BA29+BA30+BA31+BA38+BA39)/BA47),IF(BA47=7,((BA28+BA29+BA30+BA31+BA38+BA39+BA40)/BA47),IF(BA47=8,((BA28+BA29+BA30+BA31+BA38+BA39+BA40+BA41)/BA47),""))))))))</f>
        <v/>
      </c>
      <c r="BD47" s="275">
        <v>8</v>
      </c>
      <c r="BE47" s="240">
        <f>COUNTIF(Q4:Q43,BD28)</f>
        <v>0</v>
      </c>
      <c r="BF47" s="276" t="str">
        <f t="shared" si="53"/>
        <v/>
      </c>
      <c r="BH47" s="269">
        <v>8</v>
      </c>
      <c r="BI47" s="242">
        <f>COUNTIF(X4:X43,BH28)</f>
        <v>0</v>
      </c>
      <c r="BJ47" s="270" t="str">
        <f t="shared" si="48"/>
        <v/>
      </c>
      <c r="BL47" s="271">
        <v>8</v>
      </c>
      <c r="BM47" s="233">
        <f t="shared" si="49"/>
        <v>0</v>
      </c>
      <c r="BN47" s="272" t="str">
        <f t="shared" si="50"/>
        <v/>
      </c>
      <c r="BP47" s="273">
        <v>8</v>
      </c>
      <c r="BQ47" s="234">
        <f t="shared" si="51"/>
        <v>0</v>
      </c>
      <c r="BR47" s="274" t="str">
        <f t="shared" si="52"/>
        <v/>
      </c>
      <c r="BT47" s="32"/>
      <c r="BU47" s="32"/>
      <c r="BV47" s="32"/>
      <c r="BW47" s="32"/>
      <c r="BX47" s="32"/>
    </row>
    <row r="48" spans="1:76" ht="22.5" x14ac:dyDescent="0.45">
      <c r="A48" s="290"/>
      <c r="B48" s="291"/>
      <c r="C48" s="15"/>
      <c r="D48" s="15"/>
      <c r="E48" s="15"/>
      <c r="F48" s="15"/>
      <c r="G48" s="16"/>
      <c r="H48" s="17"/>
      <c r="I48" s="17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12"/>
      <c r="AJ48" s="18"/>
      <c r="AK48" s="18"/>
      <c r="AL48" s="18"/>
      <c r="AM48" s="18"/>
      <c r="AN48" s="136"/>
      <c r="AO48" s="18"/>
      <c r="AP48" s="18"/>
      <c r="AQ48" s="18"/>
      <c r="AR48" s="18"/>
      <c r="AS48" s="18"/>
      <c r="AV48" s="261">
        <v>9</v>
      </c>
      <c r="AW48" s="236">
        <f>COUNTIF(C4:C43,AV29)</f>
        <v>0</v>
      </c>
      <c r="AX48" s="262" t="str">
        <f t="shared" si="54"/>
        <v/>
      </c>
      <c r="AY48" s="14"/>
      <c r="AZ48" s="263">
        <v>9</v>
      </c>
      <c r="BA48" s="264">
        <f>COUNTIF(J4:J43,AZ29)</f>
        <v>0</v>
      </c>
      <c r="BB48" s="265" t="str">
        <f>IF(BA48=1,BA29,IF(BA48=2,((BA29+BA30)/BA48),IF(BA48=3,((BA29+BA30+BA31)/BA48),IF(BA48=4,((BA29+BA30+BA31+BA38)/BA48),IF(BA48=5,((BA29+BA30+BA31+BA38+BA39)/BA48),IF(BA48=6,((BA29+BA30+BA31+BA38+BA39+BA40)/BA48),IF(BA48=7,((BA29+BA30+BA31+BA38+BA39+BA40+BA41)/BA48),IF(BA48=8,((BA29+BA30+BA31+BA38+BA39+BA40+BA41+BA42)/BA48),""))))))))</f>
        <v/>
      </c>
      <c r="BD48" s="275">
        <v>9</v>
      </c>
      <c r="BE48" s="240">
        <f>COUNTIF(Q4:Q43,BD29)</f>
        <v>0</v>
      </c>
      <c r="BF48" s="276" t="str">
        <f t="shared" si="53"/>
        <v/>
      </c>
      <c r="BH48" s="269">
        <v>9</v>
      </c>
      <c r="BI48" s="242">
        <f>COUNTIF(X4:X43,BH29)</f>
        <v>0</v>
      </c>
      <c r="BJ48" s="270" t="str">
        <f t="shared" si="48"/>
        <v/>
      </c>
      <c r="BL48" s="271">
        <v>9</v>
      </c>
      <c r="BM48" s="233">
        <f t="shared" si="49"/>
        <v>0</v>
      </c>
      <c r="BN48" s="272" t="str">
        <f t="shared" si="50"/>
        <v/>
      </c>
      <c r="BP48" s="273">
        <v>9</v>
      </c>
      <c r="BQ48" s="234">
        <f t="shared" si="51"/>
        <v>0</v>
      </c>
      <c r="BR48" s="274" t="str">
        <f t="shared" si="52"/>
        <v/>
      </c>
      <c r="BT48" s="32"/>
      <c r="BU48" s="32"/>
      <c r="BV48" s="32"/>
      <c r="BW48" s="32"/>
      <c r="BX48" s="32"/>
    </row>
    <row r="49" spans="1:76" ht="23.25" thickBot="1" x14ac:dyDescent="0.5">
      <c r="A49" s="290"/>
      <c r="B49" s="291"/>
      <c r="C49" s="15"/>
      <c r="D49" s="15"/>
      <c r="E49" s="15"/>
      <c r="F49" s="15"/>
      <c r="G49" s="16"/>
      <c r="H49" s="17"/>
      <c r="I49" s="17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12"/>
      <c r="AJ49" s="18"/>
      <c r="AK49" s="18"/>
      <c r="AL49" s="18"/>
      <c r="AM49" s="18"/>
      <c r="AN49" s="136"/>
      <c r="AO49" s="18"/>
      <c r="AP49" s="18"/>
      <c r="AQ49" s="18"/>
      <c r="AR49" s="18"/>
      <c r="AS49" s="18"/>
      <c r="AV49" s="292">
        <v>10</v>
      </c>
      <c r="AW49" s="293">
        <f>COUNTIF(C4:C43,AV30)</f>
        <v>0</v>
      </c>
      <c r="AX49" s="294" t="str">
        <f t="shared" si="54"/>
        <v/>
      </c>
      <c r="AY49" s="14"/>
      <c r="AZ49" s="295">
        <v>10</v>
      </c>
      <c r="BA49" s="296">
        <f>COUNTIF(J4:J43,AZ30)</f>
        <v>0</v>
      </c>
      <c r="BB49" s="297" t="str">
        <f>IF(BA49=1,BA30,IF(BA49=2,((BA30+BA31)/BA49),IF(BA49=3,((BA30+BA31+BA38)/BA49),IF(BA49=4,((BA30+BA31+BA38+BA39)/BA49),IF(BA49=5,((BA30+BA31+BA38+BA39+BA40)/BA49),IF(BA49=6,((BA30+BA31+BA38+BA39+BA40+BA41)/BA49),IF(BA49=7,((BA30+BA31+BA38+BA39+BA40+BA41+BA42)/BA49),IF(BA49=8,((BA30+BA31+BA38+BA39+BA40+BA41+BA42+BA43)/BA49),""))))))))</f>
        <v/>
      </c>
      <c r="BD49" s="298">
        <v>10</v>
      </c>
      <c r="BE49" s="299">
        <f>COUNTIF(Q4:Q43,BD30)</f>
        <v>0</v>
      </c>
      <c r="BF49" s="300" t="str">
        <f t="shared" si="53"/>
        <v/>
      </c>
      <c r="BH49" s="301">
        <v>10</v>
      </c>
      <c r="BI49" s="302">
        <f>COUNTIF(X4:X43,BH30)</f>
        <v>0</v>
      </c>
      <c r="BJ49" s="303" t="str">
        <f t="shared" si="48"/>
        <v/>
      </c>
      <c r="BL49" s="304">
        <v>10</v>
      </c>
      <c r="BM49" s="305">
        <f t="shared" si="49"/>
        <v>0</v>
      </c>
      <c r="BN49" s="306" t="str">
        <f t="shared" si="50"/>
        <v/>
      </c>
      <c r="BP49" s="307">
        <v>10</v>
      </c>
      <c r="BQ49" s="308">
        <f t="shared" si="51"/>
        <v>0</v>
      </c>
      <c r="BR49" s="309" t="str">
        <f t="shared" si="52"/>
        <v/>
      </c>
      <c r="BT49" s="32"/>
      <c r="BU49" s="32"/>
      <c r="BV49" s="32"/>
      <c r="BW49" s="32"/>
      <c r="BX49" s="32"/>
    </row>
    <row r="50" spans="1:76" ht="22.5" x14ac:dyDescent="0.45">
      <c r="A50" s="290"/>
      <c r="B50" s="291"/>
      <c r="C50" s="15"/>
      <c r="D50" s="15"/>
      <c r="E50" s="15"/>
      <c r="F50" s="15"/>
      <c r="G50" s="16"/>
      <c r="H50" s="17"/>
      <c r="I50" s="17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310"/>
      <c r="AJ50" s="21"/>
      <c r="AK50" s="21"/>
      <c r="AL50" s="21"/>
      <c r="AM50" s="21"/>
      <c r="AN50" s="311"/>
      <c r="AO50" s="21"/>
      <c r="AP50" s="21"/>
      <c r="AQ50" s="21"/>
      <c r="AR50" s="21"/>
      <c r="AS50" s="21"/>
      <c r="BI50" s="312"/>
      <c r="BT50" s="32"/>
      <c r="BU50" s="32"/>
      <c r="BV50" s="32"/>
      <c r="BW50" s="32"/>
      <c r="BX50" s="32"/>
    </row>
    <row r="51" spans="1:76" ht="22.5" x14ac:dyDescent="0.45">
      <c r="A51" s="290"/>
      <c r="B51" s="291"/>
      <c r="C51" s="15"/>
      <c r="D51" s="15"/>
      <c r="E51" s="15"/>
      <c r="F51" s="15"/>
      <c r="G51" s="16"/>
      <c r="H51" s="17"/>
      <c r="I51" s="17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12"/>
      <c r="AJ51" s="18"/>
      <c r="AK51" s="18"/>
      <c r="AL51" s="18"/>
      <c r="AM51" s="18"/>
      <c r="AN51" s="136"/>
      <c r="AO51" s="18"/>
      <c r="AP51" s="18"/>
      <c r="AQ51" s="18"/>
      <c r="AR51" s="18"/>
      <c r="AS51" s="18"/>
      <c r="BT51" s="32"/>
      <c r="BU51" s="32"/>
      <c r="BV51" s="32"/>
      <c r="BW51" s="32"/>
      <c r="BX51" s="32"/>
    </row>
    <row r="52" spans="1:76" ht="22.5" x14ac:dyDescent="0.45">
      <c r="A52" s="146"/>
      <c r="B52" s="147"/>
      <c r="C52" s="141"/>
      <c r="D52" s="141"/>
      <c r="E52" s="141"/>
      <c r="F52" s="141"/>
      <c r="G52" s="142"/>
      <c r="H52" s="143"/>
      <c r="I52" s="143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44"/>
      <c r="AJ52" s="111"/>
      <c r="AK52" s="111"/>
      <c r="AL52" s="111"/>
      <c r="AM52" s="111"/>
      <c r="AN52" s="145"/>
      <c r="AO52" s="111"/>
      <c r="AP52" s="111"/>
      <c r="AQ52" s="111"/>
      <c r="AR52" s="111"/>
      <c r="AS52" s="111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</row>
    <row r="53" spans="1:76" ht="22.5" x14ac:dyDescent="0.45">
      <c r="A53" s="146"/>
      <c r="B53" s="147"/>
      <c r="C53" s="141"/>
      <c r="D53" s="141"/>
      <c r="E53" s="141"/>
      <c r="F53" s="141"/>
      <c r="G53" s="142"/>
      <c r="H53" s="143"/>
      <c r="I53" s="143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44"/>
      <c r="AJ53" s="111"/>
      <c r="AK53" s="111"/>
      <c r="AL53" s="111"/>
      <c r="AM53" s="111"/>
      <c r="AN53" s="145"/>
      <c r="AO53" s="111"/>
      <c r="AP53" s="111"/>
      <c r="AQ53" s="111"/>
      <c r="AR53" s="111"/>
      <c r="AS53" s="111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</row>
    <row r="54" spans="1:76" ht="22.5" x14ac:dyDescent="0.45">
      <c r="A54" s="148"/>
      <c r="B54" s="149"/>
      <c r="C54" s="150" t="s">
        <v>8</v>
      </c>
      <c r="D54" s="150"/>
      <c r="E54" s="150"/>
      <c r="F54" s="150"/>
      <c r="G54" s="150">
        <f>H54</f>
        <v>0</v>
      </c>
      <c r="H54" s="151">
        <f>COUNT(C44:C99)</f>
        <v>0</v>
      </c>
      <c r="I54" s="152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44"/>
      <c r="AJ54" s="111"/>
      <c r="AK54" s="111"/>
      <c r="AL54" s="111"/>
      <c r="AM54" s="111"/>
      <c r="AN54" s="145"/>
      <c r="AO54" s="111"/>
      <c r="AP54" s="111"/>
      <c r="AQ54" s="111"/>
      <c r="AR54" s="111"/>
      <c r="AS54" s="111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</row>
    <row r="55" spans="1:76" ht="22.5" x14ac:dyDescent="0.45">
      <c r="A55" s="137"/>
      <c r="B55" s="32"/>
      <c r="C55" s="141"/>
      <c r="D55" s="141"/>
      <c r="E55" s="141"/>
      <c r="F55" s="141"/>
      <c r="G55" s="142"/>
      <c r="H55" s="143"/>
      <c r="I55" s="143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44"/>
      <c r="AJ55" s="111"/>
      <c r="AK55" s="111"/>
      <c r="AL55" s="111"/>
      <c r="AM55" s="111"/>
      <c r="AN55" s="145"/>
      <c r="AO55" s="111"/>
      <c r="AP55" s="111"/>
      <c r="AQ55" s="111"/>
      <c r="AR55" s="111"/>
      <c r="AS55" s="111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</row>
    <row r="56" spans="1:76" ht="22.5" x14ac:dyDescent="0.45">
      <c r="A56" s="153"/>
      <c r="B56" s="153"/>
      <c r="C56" s="141"/>
      <c r="D56" s="141"/>
      <c r="E56" s="141"/>
      <c r="F56" s="141"/>
      <c r="G56" s="142"/>
      <c r="H56" s="143"/>
      <c r="I56" s="143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44"/>
      <c r="AJ56" s="111"/>
      <c r="AK56" s="111"/>
      <c r="AL56" s="111"/>
      <c r="AM56" s="111"/>
      <c r="AN56" s="145"/>
      <c r="AO56" s="111"/>
      <c r="AP56" s="111"/>
      <c r="AQ56" s="111"/>
      <c r="AR56" s="111"/>
      <c r="AS56" s="111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</row>
    <row r="57" spans="1:76" ht="22.5" x14ac:dyDescent="0.45">
      <c r="A57" s="153"/>
      <c r="B57" s="153"/>
      <c r="C57" s="141"/>
      <c r="D57" s="141"/>
      <c r="E57" s="141"/>
      <c r="F57" s="141"/>
      <c r="G57" s="142"/>
      <c r="H57" s="143"/>
      <c r="I57" s="143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44"/>
      <c r="AJ57" s="111"/>
      <c r="AK57" s="111"/>
      <c r="AL57" s="111"/>
      <c r="AM57" s="111"/>
      <c r="AN57" s="145"/>
      <c r="AO57" s="111"/>
      <c r="AP57" s="111"/>
      <c r="AQ57" s="111"/>
      <c r="AR57" s="111"/>
      <c r="AS57" s="111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</row>
    <row r="58" spans="1:76" ht="22.5" x14ac:dyDescent="0.45">
      <c r="A58" s="153"/>
      <c r="B58" s="153"/>
      <c r="C58" s="141"/>
      <c r="D58" s="141"/>
      <c r="E58" s="141"/>
      <c r="F58" s="141"/>
      <c r="G58" s="142"/>
      <c r="H58" s="143"/>
      <c r="I58" s="143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154"/>
      <c r="AJ58" s="32"/>
      <c r="AK58" s="32"/>
      <c r="AL58" s="32"/>
      <c r="AM58" s="32"/>
      <c r="AN58" s="139"/>
      <c r="AO58" s="32"/>
      <c r="AP58" s="32"/>
      <c r="AQ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</row>
    <row r="59" spans="1:76" ht="22.5" x14ac:dyDescent="0.45">
      <c r="A59" s="155"/>
      <c r="B59" s="155"/>
      <c r="C59" s="141"/>
      <c r="D59" s="141"/>
      <c r="E59" s="141"/>
      <c r="F59" s="141"/>
      <c r="G59" s="142"/>
      <c r="H59" s="143"/>
      <c r="I59" s="143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44"/>
      <c r="AJ59" s="111"/>
      <c r="AK59" s="111"/>
      <c r="AL59" s="111"/>
      <c r="AM59" s="111"/>
      <c r="AN59" s="145"/>
      <c r="AO59" s="111"/>
      <c r="AP59" s="111"/>
      <c r="AQ59" s="111"/>
      <c r="AR59" s="111"/>
      <c r="AS59" s="111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</row>
    <row r="60" spans="1:76" ht="22.5" x14ac:dyDescent="0.45">
      <c r="A60" s="153"/>
      <c r="B60" s="153"/>
      <c r="C60" s="141"/>
      <c r="D60" s="141"/>
      <c r="E60" s="141"/>
      <c r="F60" s="141"/>
      <c r="G60" s="142"/>
      <c r="H60" s="143"/>
      <c r="I60" s="143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44"/>
      <c r="AJ60" s="111"/>
      <c r="AK60" s="111"/>
      <c r="AL60" s="111"/>
      <c r="AM60" s="111"/>
      <c r="AN60" s="145"/>
      <c r="AO60" s="111"/>
      <c r="AP60" s="111"/>
      <c r="AQ60" s="111"/>
      <c r="AR60" s="111"/>
      <c r="AS60" s="111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</row>
    <row r="61" spans="1:76" ht="22.5" x14ac:dyDescent="0.45">
      <c r="A61" s="153"/>
      <c r="B61" s="153"/>
      <c r="C61" s="141"/>
      <c r="D61" s="141"/>
      <c r="E61" s="141"/>
      <c r="F61" s="141"/>
      <c r="G61" s="142"/>
      <c r="H61" s="143"/>
      <c r="I61" s="143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44"/>
      <c r="AJ61" s="111"/>
      <c r="AK61" s="111"/>
      <c r="AL61" s="111"/>
      <c r="AM61" s="111"/>
      <c r="AN61" s="145"/>
      <c r="AO61" s="111"/>
      <c r="AP61" s="111"/>
      <c r="AQ61" s="111"/>
      <c r="AR61" s="111"/>
      <c r="AS61" s="111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</row>
    <row r="62" spans="1:76" ht="22.5" x14ac:dyDescent="0.45">
      <c r="A62" s="153"/>
      <c r="B62" s="153"/>
      <c r="C62" s="141"/>
      <c r="D62" s="141"/>
      <c r="E62" s="141"/>
      <c r="F62" s="141"/>
      <c r="G62" s="142"/>
      <c r="H62" s="143"/>
      <c r="I62" s="143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44"/>
      <c r="AJ62" s="111"/>
      <c r="AK62" s="111"/>
      <c r="AL62" s="111"/>
      <c r="AM62" s="111"/>
      <c r="AN62" s="145"/>
      <c r="AO62" s="111"/>
      <c r="AP62" s="111"/>
      <c r="AQ62" s="111"/>
      <c r="AR62" s="111"/>
      <c r="AS62" s="111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</row>
    <row r="63" spans="1:76" ht="22.5" x14ac:dyDescent="0.45">
      <c r="A63" s="153"/>
      <c r="B63" s="153"/>
      <c r="C63" s="141"/>
      <c r="D63" s="141"/>
      <c r="E63" s="141"/>
      <c r="F63" s="141"/>
      <c r="G63" s="142"/>
      <c r="H63" s="143"/>
      <c r="I63" s="143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44"/>
      <c r="AJ63" s="111"/>
      <c r="AK63" s="111"/>
      <c r="AL63" s="111"/>
      <c r="AM63" s="111"/>
      <c r="AN63" s="145"/>
      <c r="AO63" s="111"/>
      <c r="AP63" s="111"/>
      <c r="AQ63" s="111"/>
      <c r="AR63" s="111"/>
      <c r="AS63" s="111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</row>
    <row r="64" spans="1:76" ht="22.5" x14ac:dyDescent="0.45">
      <c r="A64" s="156"/>
      <c r="B64" s="156"/>
      <c r="C64" s="141"/>
      <c r="D64" s="141"/>
      <c r="E64" s="141"/>
      <c r="F64" s="141"/>
      <c r="G64" s="142"/>
      <c r="H64" s="143"/>
      <c r="I64" s="143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44"/>
      <c r="AJ64" s="111"/>
      <c r="AK64" s="111"/>
      <c r="AL64" s="111"/>
      <c r="AM64" s="111"/>
      <c r="AN64" s="145"/>
      <c r="AO64" s="111"/>
      <c r="AP64" s="111"/>
      <c r="AQ64" s="111"/>
      <c r="AR64" s="111"/>
      <c r="AS64" s="111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</row>
    <row r="65" spans="1:45" ht="22.5" x14ac:dyDescent="0.45">
      <c r="A65" s="5"/>
      <c r="B65" s="5"/>
      <c r="C65" s="15"/>
      <c r="D65" s="15"/>
      <c r="E65" s="15"/>
      <c r="F65" s="15"/>
      <c r="G65" s="16"/>
      <c r="H65" s="17"/>
      <c r="I65" s="17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12"/>
      <c r="AJ65" s="18"/>
      <c r="AK65" s="18"/>
      <c r="AL65" s="18"/>
      <c r="AM65" s="18"/>
      <c r="AN65" s="136"/>
      <c r="AO65" s="18"/>
      <c r="AP65" s="18"/>
      <c r="AQ65" s="18"/>
      <c r="AR65" s="111"/>
      <c r="AS65" s="18"/>
    </row>
    <row r="66" spans="1:45" ht="22.5" x14ac:dyDescent="0.45">
      <c r="A66" s="24"/>
      <c r="B66" s="24"/>
      <c r="C66" s="15"/>
      <c r="D66" s="15"/>
      <c r="E66" s="15"/>
      <c r="F66" s="15"/>
      <c r="G66" s="16"/>
      <c r="H66" s="17"/>
      <c r="I66" s="17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12"/>
      <c r="AJ66" s="18"/>
      <c r="AK66" s="18"/>
      <c r="AL66" s="18"/>
      <c r="AM66" s="18"/>
      <c r="AN66" s="136"/>
      <c r="AO66" s="18"/>
      <c r="AP66" s="18"/>
      <c r="AQ66" s="18"/>
      <c r="AR66" s="111"/>
      <c r="AS66" s="18"/>
    </row>
    <row r="67" spans="1:45" ht="22.5" x14ac:dyDescent="0.45">
      <c r="A67" s="5"/>
      <c r="B67" s="5"/>
      <c r="C67" s="15"/>
      <c r="D67" s="15"/>
      <c r="E67" s="15"/>
      <c r="F67" s="15"/>
      <c r="G67" s="16"/>
      <c r="H67" s="17"/>
      <c r="I67" s="17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12"/>
      <c r="AJ67" s="18"/>
      <c r="AK67" s="18"/>
      <c r="AL67" s="18"/>
      <c r="AM67" s="18"/>
      <c r="AN67" s="136"/>
      <c r="AO67" s="18"/>
      <c r="AP67" s="18"/>
      <c r="AQ67" s="18"/>
      <c r="AR67" s="111"/>
      <c r="AS67" s="18"/>
    </row>
    <row r="68" spans="1:45" ht="22.5" x14ac:dyDescent="0.45">
      <c r="A68" s="5"/>
      <c r="B68" s="5"/>
      <c r="C68" s="15"/>
      <c r="D68" s="15"/>
      <c r="E68" s="15"/>
      <c r="F68" s="15"/>
      <c r="G68" s="16"/>
      <c r="H68" s="17"/>
      <c r="I68" s="17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12"/>
      <c r="AJ68" s="18"/>
      <c r="AK68" s="18"/>
      <c r="AL68" s="18"/>
      <c r="AM68" s="18"/>
      <c r="AN68" s="136"/>
      <c r="AO68" s="18"/>
      <c r="AP68" s="18"/>
      <c r="AQ68" s="18"/>
      <c r="AR68" s="111"/>
      <c r="AS68" s="18"/>
    </row>
    <row r="69" spans="1:45" ht="22.5" x14ac:dyDescent="0.45">
      <c r="A69" s="5"/>
      <c r="B69" s="5"/>
      <c r="C69" s="15"/>
      <c r="D69" s="15"/>
      <c r="E69" s="15"/>
      <c r="F69" s="15"/>
      <c r="G69" s="16"/>
      <c r="H69" s="17"/>
      <c r="I69" s="17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12"/>
      <c r="AJ69" s="18"/>
      <c r="AK69" s="18"/>
      <c r="AL69" s="18"/>
      <c r="AM69" s="18"/>
      <c r="AN69" s="136"/>
      <c r="AO69" s="18"/>
      <c r="AP69" s="18"/>
      <c r="AQ69" s="18"/>
      <c r="AR69" s="111"/>
      <c r="AS69" s="18"/>
    </row>
    <row r="70" spans="1:45" ht="22.5" x14ac:dyDescent="0.45">
      <c r="A70" s="5"/>
      <c r="B70" s="5"/>
      <c r="C70" s="15"/>
      <c r="D70" s="15"/>
      <c r="E70" s="15"/>
      <c r="F70" s="15"/>
      <c r="G70" s="16"/>
      <c r="H70" s="17"/>
      <c r="I70" s="17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12"/>
      <c r="AJ70" s="18"/>
      <c r="AK70" s="18"/>
      <c r="AL70" s="18"/>
      <c r="AM70" s="18"/>
      <c r="AN70" s="136"/>
      <c r="AO70" s="18"/>
      <c r="AP70" s="18"/>
      <c r="AQ70" s="18"/>
      <c r="AR70" s="111"/>
      <c r="AS70" s="18"/>
    </row>
    <row r="71" spans="1:45" ht="22.5" x14ac:dyDescent="0.45">
      <c r="A71" s="24"/>
      <c r="B71" s="24"/>
      <c r="C71" s="15"/>
      <c r="D71" s="15"/>
      <c r="E71" s="15"/>
      <c r="F71" s="15"/>
      <c r="G71" s="16"/>
      <c r="H71" s="17"/>
      <c r="I71" s="17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12"/>
      <c r="AJ71" s="18"/>
      <c r="AK71" s="18"/>
      <c r="AL71" s="18"/>
      <c r="AM71" s="18"/>
      <c r="AN71" s="136"/>
      <c r="AO71" s="18"/>
      <c r="AP71" s="18"/>
      <c r="AQ71" s="18"/>
      <c r="AR71" s="111"/>
      <c r="AS71" s="18"/>
    </row>
    <row r="72" spans="1:45" ht="22.5" x14ac:dyDescent="0.45">
      <c r="A72" s="24"/>
      <c r="B72" s="24"/>
      <c r="C72" s="15"/>
      <c r="D72" s="15"/>
      <c r="E72" s="15"/>
      <c r="F72" s="15"/>
      <c r="G72" s="16"/>
      <c r="H72" s="17"/>
      <c r="I72" s="17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12"/>
      <c r="AJ72" s="18"/>
      <c r="AK72" s="18"/>
      <c r="AL72" s="18"/>
      <c r="AM72" s="18"/>
      <c r="AN72" s="136"/>
      <c r="AO72" s="18"/>
      <c r="AP72" s="18"/>
      <c r="AQ72" s="18"/>
      <c r="AR72" s="111"/>
      <c r="AS72" s="18"/>
    </row>
    <row r="73" spans="1:45" ht="22.5" x14ac:dyDescent="0.45">
      <c r="A73" s="5"/>
      <c r="B73" s="5"/>
      <c r="C73" s="15"/>
      <c r="D73" s="15"/>
      <c r="E73" s="15"/>
      <c r="F73" s="15"/>
      <c r="G73" s="16"/>
      <c r="H73" s="17"/>
      <c r="I73" s="17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12"/>
      <c r="AJ73" s="18"/>
      <c r="AK73" s="18"/>
      <c r="AL73" s="18"/>
      <c r="AM73" s="18"/>
      <c r="AN73" s="136"/>
      <c r="AO73" s="18"/>
      <c r="AP73" s="18"/>
      <c r="AQ73" s="18"/>
      <c r="AR73" s="111"/>
      <c r="AS73" s="18"/>
    </row>
    <row r="74" spans="1:45" ht="22.5" x14ac:dyDescent="0.45">
      <c r="A74" s="5"/>
      <c r="B74" s="5"/>
      <c r="C74" s="15"/>
      <c r="D74" s="15"/>
      <c r="E74" s="15"/>
      <c r="F74" s="15"/>
      <c r="G74" s="16"/>
      <c r="H74" s="17"/>
      <c r="I74" s="17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12"/>
      <c r="AJ74" s="18"/>
      <c r="AK74" s="18"/>
      <c r="AL74" s="18"/>
      <c r="AM74" s="18"/>
      <c r="AN74" s="136"/>
      <c r="AO74" s="18"/>
      <c r="AP74" s="18"/>
      <c r="AQ74" s="18"/>
      <c r="AR74" s="111"/>
      <c r="AS74" s="18"/>
    </row>
    <row r="75" spans="1:45" ht="22.5" x14ac:dyDescent="0.45">
      <c r="A75" s="5"/>
      <c r="B75" s="5"/>
      <c r="C75" s="15"/>
      <c r="D75" s="15"/>
      <c r="E75" s="15"/>
      <c r="F75" s="15"/>
      <c r="G75" s="16"/>
      <c r="H75" s="17"/>
      <c r="I75" s="17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12"/>
      <c r="AJ75" s="18"/>
      <c r="AK75" s="18"/>
      <c r="AL75" s="18"/>
      <c r="AM75" s="18"/>
      <c r="AN75" s="136"/>
      <c r="AO75" s="18"/>
      <c r="AP75" s="18"/>
      <c r="AQ75" s="18"/>
      <c r="AR75" s="111"/>
      <c r="AS75" s="18"/>
    </row>
    <row r="76" spans="1:45" ht="22.5" x14ac:dyDescent="0.45">
      <c r="A76" s="5"/>
      <c r="B76" s="5"/>
      <c r="C76" s="15"/>
      <c r="D76" s="15"/>
      <c r="E76" s="15"/>
      <c r="F76" s="15"/>
      <c r="G76" s="16"/>
      <c r="H76" s="17"/>
      <c r="I76" s="17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12"/>
      <c r="AJ76" s="18"/>
      <c r="AK76" s="18"/>
      <c r="AL76" s="18"/>
      <c r="AM76" s="18"/>
      <c r="AN76" s="136"/>
      <c r="AO76" s="18"/>
      <c r="AP76" s="18"/>
      <c r="AQ76" s="18"/>
      <c r="AR76" s="111"/>
      <c r="AS76" s="18"/>
    </row>
    <row r="77" spans="1:45" ht="22.5" x14ac:dyDescent="0.45">
      <c r="A77" s="5"/>
      <c r="B77" s="5"/>
      <c r="C77" s="15"/>
      <c r="D77" s="15"/>
      <c r="E77" s="15"/>
      <c r="F77" s="15"/>
      <c r="G77" s="16"/>
      <c r="H77" s="17"/>
      <c r="I77" s="17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12"/>
      <c r="AJ77" s="18"/>
      <c r="AK77" s="18"/>
      <c r="AL77" s="18"/>
      <c r="AM77" s="18"/>
      <c r="AN77" s="136"/>
      <c r="AO77" s="18"/>
      <c r="AP77" s="18"/>
      <c r="AQ77" s="18"/>
      <c r="AR77" s="111"/>
      <c r="AS77" s="18"/>
    </row>
    <row r="78" spans="1:45" ht="22.5" x14ac:dyDescent="0.45">
      <c r="A78" s="24"/>
      <c r="B78" s="24"/>
      <c r="C78" s="15"/>
      <c r="D78" s="15"/>
      <c r="E78" s="15"/>
      <c r="F78" s="15"/>
      <c r="G78" s="16"/>
      <c r="H78" s="17"/>
      <c r="I78" s="17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12"/>
      <c r="AJ78" s="18"/>
      <c r="AK78" s="18"/>
      <c r="AL78" s="18"/>
      <c r="AM78" s="18"/>
      <c r="AN78" s="136"/>
      <c r="AO78" s="18"/>
      <c r="AP78" s="18"/>
      <c r="AQ78" s="18"/>
      <c r="AR78" s="111"/>
      <c r="AS78" s="18"/>
    </row>
    <row r="79" spans="1:45" ht="22.5" x14ac:dyDescent="0.45">
      <c r="A79" s="5"/>
      <c r="B79" s="5"/>
      <c r="C79" s="15"/>
      <c r="D79" s="15"/>
      <c r="E79" s="15"/>
      <c r="F79" s="15"/>
      <c r="G79" s="16"/>
      <c r="H79" s="17"/>
      <c r="I79" s="17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12"/>
      <c r="AJ79" s="18"/>
      <c r="AK79" s="18"/>
      <c r="AL79" s="18"/>
      <c r="AM79" s="18"/>
      <c r="AN79" s="136"/>
      <c r="AO79" s="18"/>
      <c r="AP79" s="18"/>
      <c r="AQ79" s="18"/>
      <c r="AR79" s="111"/>
      <c r="AS79" s="18"/>
    </row>
    <row r="80" spans="1:45" ht="22.5" x14ac:dyDescent="0.45">
      <c r="A80" s="23"/>
      <c r="B80" s="23"/>
    </row>
    <row r="81" spans="1:2" ht="22.5" x14ac:dyDescent="0.45">
      <c r="A81" s="5"/>
      <c r="B81" s="5"/>
    </row>
    <row r="82" spans="1:2" ht="22.5" x14ac:dyDescent="0.45">
      <c r="A82" s="5"/>
      <c r="B82" s="5"/>
    </row>
    <row r="83" spans="1:2" ht="22.5" x14ac:dyDescent="0.45">
      <c r="A83" s="5"/>
      <c r="B83" s="5"/>
    </row>
    <row r="84" spans="1:2" ht="22.5" x14ac:dyDescent="0.45">
      <c r="A84" s="5"/>
      <c r="B84" s="5"/>
    </row>
    <row r="85" spans="1:2" x14ac:dyDescent="0.3">
      <c r="A85" s="22"/>
      <c r="B85" s="22"/>
    </row>
    <row r="86" spans="1:2" ht="22.5" x14ac:dyDescent="0.45">
      <c r="A86" s="5"/>
      <c r="B86" s="5"/>
    </row>
    <row r="87" spans="1:2" ht="22.5" x14ac:dyDescent="0.45">
      <c r="A87" s="5"/>
      <c r="B87" s="5"/>
    </row>
    <row r="88" spans="1:2" ht="22.5" x14ac:dyDescent="0.45">
      <c r="A88" s="5"/>
      <c r="B88" s="5"/>
    </row>
    <row r="89" spans="1:2" ht="22.5" x14ac:dyDescent="0.45">
      <c r="A89" s="5"/>
      <c r="B89" s="5"/>
    </row>
    <row r="90" spans="1:2" ht="22.5" x14ac:dyDescent="0.45">
      <c r="A90" s="24"/>
      <c r="B90" s="24"/>
    </row>
    <row r="91" spans="1:2" ht="22.5" x14ac:dyDescent="0.45">
      <c r="A91" s="5"/>
      <c r="B91" s="5"/>
    </row>
    <row r="92" spans="1:2" ht="22.5" x14ac:dyDescent="0.45">
      <c r="A92" s="5"/>
      <c r="B92" s="5"/>
    </row>
    <row r="93" spans="1:2" ht="22.5" x14ac:dyDescent="0.45">
      <c r="A93" s="5"/>
      <c r="B93" s="5"/>
    </row>
    <row r="94" spans="1:2" ht="22.5" x14ac:dyDescent="0.45">
      <c r="A94" s="5"/>
      <c r="B94" s="5"/>
    </row>
    <row r="95" spans="1:2" ht="22.5" x14ac:dyDescent="0.45">
      <c r="A95" s="5"/>
      <c r="B95" s="5"/>
    </row>
    <row r="96" spans="1:2" ht="22.5" x14ac:dyDescent="0.45">
      <c r="A96" s="4"/>
      <c r="B96" s="4"/>
    </row>
    <row r="97" spans="1:2" ht="22.5" x14ac:dyDescent="0.45">
      <c r="A97" s="5"/>
      <c r="B97" s="5"/>
    </row>
    <row r="98" spans="1:2" ht="22.5" x14ac:dyDescent="0.45">
      <c r="A98" s="5"/>
      <c r="B98" s="5"/>
    </row>
    <row r="99" spans="1:2" ht="22.5" x14ac:dyDescent="0.45">
      <c r="A99" s="5"/>
      <c r="B99" s="5"/>
    </row>
    <row r="100" spans="1:2" ht="22.5" x14ac:dyDescent="0.45">
      <c r="A100" s="5"/>
      <c r="B100" s="5"/>
    </row>
    <row r="101" spans="1:2" ht="22.5" x14ac:dyDescent="0.45">
      <c r="A101" s="5"/>
      <c r="B101" s="5"/>
    </row>
    <row r="102" spans="1:2" ht="22.5" x14ac:dyDescent="0.45">
      <c r="A102" s="5"/>
      <c r="B102" s="5"/>
    </row>
    <row r="103" spans="1:2" ht="22.5" x14ac:dyDescent="0.45">
      <c r="A103" s="5"/>
      <c r="B103" s="5"/>
    </row>
    <row r="104" spans="1:2" ht="22.5" x14ac:dyDescent="0.45">
      <c r="A104" s="5"/>
      <c r="B104" s="5"/>
    </row>
    <row r="105" spans="1:2" ht="22.5" x14ac:dyDescent="0.45">
      <c r="A105" s="5"/>
      <c r="B105" s="5"/>
    </row>
    <row r="106" spans="1:2" ht="22.5" x14ac:dyDescent="0.45">
      <c r="A106" s="5"/>
      <c r="B106" s="5"/>
    </row>
    <row r="107" spans="1:2" ht="22.5" x14ac:dyDescent="0.45">
      <c r="A107" s="5"/>
      <c r="B107" s="5"/>
    </row>
    <row r="108" spans="1:2" x14ac:dyDescent="0.3">
      <c r="A108" s="25"/>
      <c r="B108" s="3"/>
    </row>
  </sheetData>
  <sheetProtection sheet="1" insertColumns="0" insertRows="0" deleteColumns="0" deleteRows="0" selectLockedCells="1"/>
  <mergeCells count="18">
    <mergeCell ref="BH38:BJ38"/>
    <mergeCell ref="BL38:BN38"/>
    <mergeCell ref="BP38:BR38"/>
    <mergeCell ref="AV39:AX39"/>
    <mergeCell ref="BD39:BF39"/>
    <mergeCell ref="BH39:BJ39"/>
    <mergeCell ref="A2:B2"/>
    <mergeCell ref="AS2:AS3"/>
    <mergeCell ref="AT2:AT3"/>
    <mergeCell ref="AZ17:BE17"/>
    <mergeCell ref="AV38:AX38"/>
    <mergeCell ref="BD38:BF38"/>
    <mergeCell ref="AL1:AR1"/>
    <mergeCell ref="C1:I1"/>
    <mergeCell ref="J1:P1"/>
    <mergeCell ref="Q1:W1"/>
    <mergeCell ref="X1:AD1"/>
    <mergeCell ref="AE1:AJ1"/>
  </mergeCells>
  <conditionalFormatting sqref="C16:I79 C4:E15 H4:I15">
    <cfRule type="containsErrors" dxfId="575" priority="13">
      <formula>ISERROR(C4)</formula>
    </cfRule>
  </conditionalFormatting>
  <conditionalFormatting sqref="Q4:Q43">
    <cfRule type="containsErrors" dxfId="574" priority="15">
      <formula>ISERROR(Q4)</formula>
    </cfRule>
    <cfRule type="containsErrors" dxfId="573" priority="16">
      <formula>ISERROR(Q4)</formula>
    </cfRule>
  </conditionalFormatting>
  <conditionalFormatting sqref="J4:J43 O4:P43">
    <cfRule type="containsErrors" dxfId="572" priority="14">
      <formula>ISERROR(J4)</formula>
    </cfRule>
  </conditionalFormatting>
  <conditionalFormatting sqref="T16:U16">
    <cfRule type="containsErrors" dxfId="571" priority="12">
      <formula>ISERROR(T16)</formula>
    </cfRule>
  </conditionalFormatting>
  <conditionalFormatting sqref="AA16:AB16">
    <cfRule type="containsErrors" dxfId="570" priority="11">
      <formula>ISERROR(AA16)</formula>
    </cfRule>
  </conditionalFormatting>
  <conditionalFormatting sqref="V4:W43">
    <cfRule type="containsErrors" dxfId="569" priority="17">
      <formula>ISERROR(V4)</formula>
    </cfRule>
  </conditionalFormatting>
  <conditionalFormatting sqref="X4:X43 AC4:AG43 AJ4:AS43">
    <cfRule type="containsErrors" dxfId="568" priority="10">
      <formula>ISERROR(X4)</formula>
    </cfRule>
  </conditionalFormatting>
  <conditionalFormatting sqref="M16:N16">
    <cfRule type="containsErrors" dxfId="567" priority="9">
      <formula>ISERROR(M16)</formula>
    </cfRule>
  </conditionalFormatting>
  <conditionalFormatting sqref="AC4:AD4">
    <cfRule type="cellIs" dxfId="566" priority="7" operator="equal">
      <formula>0</formula>
    </cfRule>
    <cfRule type="containsText" dxfId="565" priority="8" operator="containsText" text="O">
      <formula>NOT(ISERROR(SEARCH("O",AC4)))</formula>
    </cfRule>
  </conditionalFormatting>
  <conditionalFormatting sqref="AS4">
    <cfRule type="cellIs" dxfId="564" priority="6" operator="greaterThan">
      <formula>2</formula>
    </cfRule>
  </conditionalFormatting>
  <conditionalFormatting sqref="AS4:AS43">
    <cfRule type="cellIs" dxfId="563" priority="5" operator="greaterThan">
      <formula>2</formula>
    </cfRule>
  </conditionalFormatting>
  <conditionalFormatting sqref="AA4:AB15">
    <cfRule type="containsErrors" dxfId="562" priority="4">
      <formula>ISERROR(AA4)</formula>
    </cfRule>
  </conditionalFormatting>
  <conditionalFormatting sqref="T4:U15">
    <cfRule type="containsErrors" dxfId="561" priority="3">
      <formula>ISERROR(T4)</formula>
    </cfRule>
  </conditionalFormatting>
  <conditionalFormatting sqref="M4:N15">
    <cfRule type="containsErrors" dxfId="560" priority="2">
      <formula>ISERROR(M4)</formula>
    </cfRule>
  </conditionalFormatting>
  <conditionalFormatting sqref="F4:G15">
    <cfRule type="containsErrors" dxfId="559" priority="1">
      <formula>ISERROR(F4)</formula>
    </cfRule>
  </conditionalFormatting>
  <pageMargins left="0.7" right="0.7" top="0.75" bottom="0.75" header="0.3" footer="0.3"/>
  <pageSetup paperSize="9" scale="39" orientation="landscape"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1F2AD-E784-400B-81D6-086082BC5AD8}">
  <sheetPr>
    <pageSetUpPr fitToPage="1"/>
  </sheetPr>
  <dimension ref="A1:CJ108"/>
  <sheetViews>
    <sheetView zoomScale="75" zoomScaleNormal="75" workbookViewId="0">
      <pane xSplit="1" topLeftCell="AK1" activePane="topRight" state="frozen"/>
      <selection pane="topRight" activeCell="A5" sqref="A5"/>
    </sheetView>
  </sheetViews>
  <sheetFormatPr baseColWidth="10" defaultRowHeight="18.75" x14ac:dyDescent="0.3"/>
  <cols>
    <col min="1" max="1" width="30.7109375" style="1" customWidth="1"/>
    <col min="2" max="2" width="30.7109375" style="2" customWidth="1"/>
    <col min="3" max="4" width="12.7109375" style="2" customWidth="1"/>
    <col min="5" max="5" width="14.85546875" style="2" hidden="1" customWidth="1"/>
    <col min="6" max="7" width="12.7109375" style="2" customWidth="1"/>
    <col min="8" max="8" width="7.28515625" style="2" hidden="1" customWidth="1"/>
    <col min="9" max="11" width="12.7109375" style="2" customWidth="1"/>
    <col min="12" max="12" width="12.7109375" style="2" hidden="1" customWidth="1"/>
    <col min="13" max="14" width="12.7109375" style="2" customWidth="1"/>
    <col min="15" max="15" width="12.7109375" style="2" hidden="1" customWidth="1"/>
    <col min="16" max="18" width="12.7109375" style="2" customWidth="1"/>
    <col min="19" max="19" width="12.7109375" style="2" hidden="1" customWidth="1"/>
    <col min="20" max="21" width="12.7109375" style="2" customWidth="1"/>
    <col min="22" max="22" width="4.7109375" style="2" hidden="1" customWidth="1"/>
    <col min="23" max="25" width="12.7109375" style="2" customWidth="1"/>
    <col min="26" max="26" width="15.28515625" style="2" hidden="1" customWidth="1"/>
    <col min="27" max="28" width="12.7109375" style="2" customWidth="1"/>
    <col min="29" max="29" width="4" style="2" hidden="1" customWidth="1"/>
    <col min="30" max="32" width="12.7109375" style="2" customWidth="1"/>
    <col min="33" max="33" width="12.7109375" style="2" hidden="1" customWidth="1"/>
    <col min="34" max="34" width="12.7109375" style="2" customWidth="1"/>
    <col min="35" max="35" width="12.7109375" style="113" customWidth="1"/>
    <col min="36" max="36" width="12.7109375" style="2" hidden="1" customWidth="1"/>
    <col min="37" max="39" width="12.7109375" style="2" customWidth="1"/>
    <col min="40" max="40" width="16.140625" style="110" hidden="1" customWidth="1"/>
    <col min="41" max="42" width="12.7109375" style="2" customWidth="1"/>
    <col min="43" max="43" width="12.42578125" style="2" hidden="1" customWidth="1"/>
    <col min="44" max="44" width="12.7109375" style="32" customWidth="1"/>
    <col min="45" max="46" width="12.7109375" style="2" customWidth="1"/>
    <col min="47" max="48" width="11.42578125" style="2"/>
    <col min="49" max="49" width="8.140625" style="2" bestFit="1" customWidth="1"/>
    <col min="50" max="51" width="7.28515625" style="2" bestFit="1" customWidth="1"/>
    <col min="52" max="52" width="11.140625" style="2" bestFit="1" customWidth="1"/>
    <col min="53" max="53" width="9.5703125" style="2" customWidth="1"/>
    <col min="54" max="57" width="7.28515625" style="2" bestFit="1" customWidth="1"/>
    <col min="58" max="58" width="8.28515625" style="2" bestFit="1" customWidth="1"/>
    <col min="59" max="59" width="7.7109375" style="2" bestFit="1" customWidth="1"/>
    <col min="60" max="67" width="8.28515625" style="2" bestFit="1" customWidth="1"/>
    <col min="68" max="68" width="8.7109375" style="2" bestFit="1" customWidth="1"/>
    <col min="69" max="69" width="8.28515625" style="2" bestFit="1" customWidth="1"/>
    <col min="70" max="78" width="8.7109375" style="2" bestFit="1" customWidth="1"/>
    <col min="79" max="79" width="8.28515625" style="2" bestFit="1" customWidth="1"/>
    <col min="80" max="88" width="8.7109375" style="2" bestFit="1" customWidth="1"/>
  </cols>
  <sheetData>
    <row r="1" spans="1:88" ht="24" thickBot="1" x14ac:dyDescent="0.4">
      <c r="C1" s="644" t="s">
        <v>83</v>
      </c>
      <c r="D1" s="645"/>
      <c r="E1" s="645"/>
      <c r="F1" s="645"/>
      <c r="G1" s="645"/>
      <c r="H1" s="645"/>
      <c r="I1" s="646"/>
      <c r="J1" s="641" t="s">
        <v>182</v>
      </c>
      <c r="K1" s="642"/>
      <c r="L1" s="642"/>
      <c r="M1" s="642"/>
      <c r="N1" s="642"/>
      <c r="O1" s="642"/>
      <c r="P1" s="643"/>
      <c r="Q1" s="641" t="s">
        <v>221</v>
      </c>
      <c r="R1" s="642"/>
      <c r="S1" s="642"/>
      <c r="T1" s="642"/>
      <c r="U1" s="642"/>
      <c r="V1" s="642"/>
      <c r="W1" s="643"/>
      <c r="X1" s="641" t="s">
        <v>246</v>
      </c>
      <c r="Y1" s="642"/>
      <c r="Z1" s="642"/>
      <c r="AA1" s="642"/>
      <c r="AB1" s="642"/>
      <c r="AC1" s="642"/>
      <c r="AD1" s="643"/>
      <c r="AE1" s="641" t="s">
        <v>258</v>
      </c>
      <c r="AF1" s="650"/>
      <c r="AG1" s="650"/>
      <c r="AH1" s="650"/>
      <c r="AI1" s="650"/>
      <c r="AJ1" s="650"/>
      <c r="AK1" s="313"/>
      <c r="AL1" s="644"/>
      <c r="AM1" s="655"/>
      <c r="AN1" s="655"/>
      <c r="AO1" s="655"/>
      <c r="AP1" s="655"/>
      <c r="AQ1" s="655"/>
      <c r="AR1" s="656"/>
      <c r="AS1" s="164"/>
      <c r="BT1" s="32"/>
      <c r="BU1" s="32"/>
      <c r="BV1" s="32"/>
      <c r="BW1" s="32"/>
      <c r="BX1" s="32"/>
    </row>
    <row r="2" spans="1:88" ht="32.25" thickBot="1" x14ac:dyDescent="0.55000000000000004">
      <c r="A2" s="627" t="s">
        <v>280</v>
      </c>
      <c r="B2" s="628"/>
      <c r="C2" s="6" t="s">
        <v>8</v>
      </c>
      <c r="D2" s="7"/>
      <c r="E2" s="7"/>
      <c r="F2" s="7"/>
      <c r="G2" s="314">
        <f>H2</f>
        <v>4</v>
      </c>
      <c r="H2" s="8">
        <f>COUNT(C4:C43)</f>
        <v>4</v>
      </c>
      <c r="I2" s="28"/>
      <c r="J2" s="165" t="s">
        <v>8</v>
      </c>
      <c r="K2" s="166"/>
      <c r="L2" s="166"/>
      <c r="M2" s="166"/>
      <c r="N2" s="315">
        <f>O2</f>
        <v>7</v>
      </c>
      <c r="O2" s="167">
        <f>COUNT(J4:J43)</f>
        <v>7</v>
      </c>
      <c r="P2" s="167"/>
      <c r="Q2" s="29" t="s">
        <v>8</v>
      </c>
      <c r="R2" s="30"/>
      <c r="S2" s="30"/>
      <c r="T2" s="30"/>
      <c r="U2" s="316">
        <f>V2</f>
        <v>4</v>
      </c>
      <c r="V2" s="31">
        <f>COUNT(Q4:Q43)</f>
        <v>4</v>
      </c>
      <c r="W2" s="168"/>
      <c r="X2" s="29" t="s">
        <v>8</v>
      </c>
      <c r="Y2" s="30"/>
      <c r="Z2" s="30"/>
      <c r="AA2" s="30"/>
      <c r="AB2" s="316">
        <f>AC2</f>
        <v>5</v>
      </c>
      <c r="AC2" s="521">
        <f>COUNT(X4:X43)</f>
        <v>5</v>
      </c>
      <c r="AD2" s="169"/>
      <c r="AE2" s="170" t="s">
        <v>8</v>
      </c>
      <c r="AF2" s="171"/>
      <c r="AG2" s="171"/>
      <c r="AH2" s="171"/>
      <c r="AI2" s="317">
        <f>AJ2</f>
        <v>7</v>
      </c>
      <c r="AJ2" s="171">
        <f>COUNT(AE4:AE43)</f>
        <v>7</v>
      </c>
      <c r="AK2" s="172"/>
      <c r="AL2" s="173" t="s">
        <v>8</v>
      </c>
      <c r="AM2" s="174"/>
      <c r="AN2" s="175"/>
      <c r="AO2" s="174"/>
      <c r="AP2" s="318">
        <f>AQ2</f>
        <v>2</v>
      </c>
      <c r="AQ2" s="174">
        <f>COUNT(AL4:AL43)</f>
        <v>2</v>
      </c>
      <c r="AR2" s="176"/>
      <c r="AS2" s="651" t="s">
        <v>269</v>
      </c>
      <c r="AT2" s="653" t="s">
        <v>270</v>
      </c>
      <c r="AV2" s="9" t="s">
        <v>5</v>
      </c>
      <c r="AW2" s="10">
        <v>1</v>
      </c>
      <c r="AX2" s="10">
        <v>1</v>
      </c>
      <c r="AY2" s="10">
        <v>2</v>
      </c>
      <c r="AZ2" s="10">
        <v>2</v>
      </c>
      <c r="BA2" s="10">
        <v>3</v>
      </c>
      <c r="BB2" s="10">
        <v>3</v>
      </c>
      <c r="BC2" s="10">
        <v>4</v>
      </c>
      <c r="BD2" s="10">
        <v>4</v>
      </c>
      <c r="BE2" s="10">
        <v>4</v>
      </c>
      <c r="BF2" s="10">
        <v>5</v>
      </c>
      <c r="BG2" s="10">
        <v>5</v>
      </c>
      <c r="BH2" s="10">
        <v>5</v>
      </c>
      <c r="BI2" s="10">
        <v>5</v>
      </c>
      <c r="BJ2" s="10">
        <v>5</v>
      </c>
      <c r="BK2" s="10">
        <v>5</v>
      </c>
      <c r="BL2" s="10">
        <v>6</v>
      </c>
      <c r="BM2" s="10">
        <v>6</v>
      </c>
      <c r="BN2" s="10">
        <v>6</v>
      </c>
      <c r="BO2" s="10">
        <v>6</v>
      </c>
      <c r="BP2" s="10">
        <v>6</v>
      </c>
      <c r="BQ2" s="10">
        <v>7</v>
      </c>
      <c r="BR2" s="10">
        <v>7</v>
      </c>
      <c r="BS2" s="10">
        <v>7</v>
      </c>
      <c r="BT2" s="138">
        <v>7</v>
      </c>
      <c r="BU2" s="138">
        <v>7</v>
      </c>
      <c r="BV2" s="138">
        <v>8</v>
      </c>
      <c r="BW2" s="138">
        <v>8</v>
      </c>
      <c r="BX2" s="138">
        <v>8</v>
      </c>
      <c r="BY2" s="10">
        <v>8</v>
      </c>
      <c r="BZ2" s="10">
        <v>8</v>
      </c>
    </row>
    <row r="3" spans="1:88" ht="23.25" thickBot="1" x14ac:dyDescent="0.5">
      <c r="A3" s="63" t="s">
        <v>0</v>
      </c>
      <c r="B3" s="64" t="s">
        <v>1</v>
      </c>
      <c r="C3" s="177" t="s">
        <v>55</v>
      </c>
      <c r="D3" s="178" t="s">
        <v>52</v>
      </c>
      <c r="E3" s="178" t="s">
        <v>275</v>
      </c>
      <c r="F3" s="178" t="s">
        <v>53</v>
      </c>
      <c r="G3" s="179" t="s">
        <v>276</v>
      </c>
      <c r="H3" s="180" t="s">
        <v>54</v>
      </c>
      <c r="I3" s="181" t="s">
        <v>4</v>
      </c>
      <c r="J3" s="182" t="s">
        <v>57</v>
      </c>
      <c r="K3" s="183" t="s">
        <v>58</v>
      </c>
      <c r="L3" s="183" t="s">
        <v>274</v>
      </c>
      <c r="M3" s="183" t="s">
        <v>59</v>
      </c>
      <c r="N3" s="184" t="s">
        <v>60</v>
      </c>
      <c r="O3" s="185" t="s">
        <v>56</v>
      </c>
      <c r="P3" s="186" t="s">
        <v>273</v>
      </c>
      <c r="Q3" s="187" t="s">
        <v>61</v>
      </c>
      <c r="R3" s="188" t="s">
        <v>62</v>
      </c>
      <c r="S3" s="188" t="s">
        <v>271</v>
      </c>
      <c r="T3" s="188" t="s">
        <v>63</v>
      </c>
      <c r="U3" s="189" t="s">
        <v>64</v>
      </c>
      <c r="V3" s="190" t="s">
        <v>65</v>
      </c>
      <c r="W3" s="186" t="s">
        <v>272</v>
      </c>
      <c r="X3" s="187" t="s">
        <v>66</v>
      </c>
      <c r="Y3" s="188" t="s">
        <v>67</v>
      </c>
      <c r="Z3" s="191" t="s">
        <v>245</v>
      </c>
      <c r="AA3" s="103" t="s">
        <v>68</v>
      </c>
      <c r="AB3" s="103" t="s">
        <v>69</v>
      </c>
      <c r="AC3" s="522" t="s">
        <v>70</v>
      </c>
      <c r="AD3" s="103" t="s">
        <v>76</v>
      </c>
      <c r="AE3" s="193" t="s">
        <v>259</v>
      </c>
      <c r="AF3" s="194" t="s">
        <v>260</v>
      </c>
      <c r="AG3" s="194"/>
      <c r="AH3" s="194" t="s">
        <v>261</v>
      </c>
      <c r="AI3" s="194" t="s">
        <v>262</v>
      </c>
      <c r="AJ3" s="195" t="s">
        <v>263</v>
      </c>
      <c r="AK3" s="196" t="s">
        <v>4</v>
      </c>
      <c r="AL3" s="193" t="s">
        <v>264</v>
      </c>
      <c r="AM3" s="194" t="s">
        <v>265</v>
      </c>
      <c r="AN3" s="197"/>
      <c r="AO3" s="194" t="s">
        <v>266</v>
      </c>
      <c r="AP3" s="194" t="s">
        <v>267</v>
      </c>
      <c r="AQ3" s="198" t="s">
        <v>268</v>
      </c>
      <c r="AR3" s="195" t="s">
        <v>4</v>
      </c>
      <c r="AS3" s="652"/>
      <c r="AT3" s="654"/>
      <c r="AW3" s="2" t="s">
        <v>9</v>
      </c>
      <c r="AX3" s="2" t="s">
        <v>10</v>
      </c>
      <c r="AY3" s="2" t="s">
        <v>11</v>
      </c>
      <c r="AZ3" s="2" t="s">
        <v>12</v>
      </c>
      <c r="BA3" s="2" t="s">
        <v>13</v>
      </c>
      <c r="BB3" s="2" t="s">
        <v>14</v>
      </c>
      <c r="BC3" s="2" t="s">
        <v>15</v>
      </c>
      <c r="BD3" s="2" t="s">
        <v>16</v>
      </c>
      <c r="BE3" s="2" t="s">
        <v>17</v>
      </c>
      <c r="BF3" s="2" t="s">
        <v>18</v>
      </c>
      <c r="BG3" s="2" t="s">
        <v>19</v>
      </c>
      <c r="BH3" s="2" t="s">
        <v>20</v>
      </c>
      <c r="BI3" s="2" t="s">
        <v>21</v>
      </c>
      <c r="BJ3" s="2" t="s">
        <v>22</v>
      </c>
      <c r="BK3" s="2" t="s">
        <v>23</v>
      </c>
      <c r="BL3" s="2" t="s">
        <v>24</v>
      </c>
      <c r="BM3" s="2" t="s">
        <v>25</v>
      </c>
      <c r="BN3" s="2" t="s">
        <v>26</v>
      </c>
      <c r="BO3" s="2" t="s">
        <v>27</v>
      </c>
      <c r="BP3" s="2" t="s">
        <v>28</v>
      </c>
      <c r="BQ3" s="2" t="s">
        <v>29</v>
      </c>
      <c r="BR3" s="2" t="s">
        <v>30</v>
      </c>
      <c r="BS3" s="2" t="s">
        <v>31</v>
      </c>
      <c r="BT3" s="32" t="s">
        <v>32</v>
      </c>
      <c r="BU3" s="32" t="s">
        <v>33</v>
      </c>
      <c r="BV3" s="32" t="s">
        <v>34</v>
      </c>
      <c r="BW3" s="32" t="s">
        <v>35</v>
      </c>
      <c r="BX3" s="32" t="s">
        <v>36</v>
      </c>
      <c r="BY3" s="2" t="s">
        <v>37</v>
      </c>
      <c r="BZ3" s="2" t="s">
        <v>38</v>
      </c>
      <c r="CA3" s="2" t="s">
        <v>42</v>
      </c>
      <c r="CB3" s="2" t="s">
        <v>43</v>
      </c>
      <c r="CC3" s="2" t="s">
        <v>44</v>
      </c>
      <c r="CD3" s="2" t="s">
        <v>45</v>
      </c>
      <c r="CE3" s="2" t="s">
        <v>46</v>
      </c>
      <c r="CF3" s="2" t="s">
        <v>47</v>
      </c>
      <c r="CG3" s="2" t="s">
        <v>48</v>
      </c>
      <c r="CH3" s="2" t="s">
        <v>49</v>
      </c>
      <c r="CI3" s="2" t="s">
        <v>50</v>
      </c>
      <c r="CJ3" s="2" t="s">
        <v>51</v>
      </c>
    </row>
    <row r="4" spans="1:88" ht="22.5" x14ac:dyDescent="0.45">
      <c r="A4" s="114" t="s">
        <v>152</v>
      </c>
      <c r="B4" s="114" t="s">
        <v>105</v>
      </c>
      <c r="C4" s="78">
        <f>IF(ISBLANK(F4)," ",_xlfn.RANK.EQ(E4,E$4:E$43))</f>
        <v>1</v>
      </c>
      <c r="D4" s="79">
        <f t="shared" ref="D4:D43" si="0">IF(ISBLANK(F4),"",(F4+(G4*1.0001)))</f>
        <v>140.50720000000001</v>
      </c>
      <c r="E4" s="199">
        <f t="shared" ref="E4:E43" si="1">IF(D4&lt;MAX(D4:D43),ROUND(D4,1),D4)</f>
        <v>140.50720000000001</v>
      </c>
      <c r="F4" s="324">
        <v>68.5</v>
      </c>
      <c r="G4" s="324">
        <v>72</v>
      </c>
      <c r="H4" s="80">
        <f t="shared" ref="H4:H43" si="2">IF(C4=1,AX$40,IF(C4=2,AX$41,IF(C4=3,AX$42,IF(C4=4,AX$43,IF(C4=5,AX$44,IF(C4=6,AX$45,IF(C4=7,AX$46,IF(C4=8,AX$47,IF(C4=9,AX$48,IF(C4=10,AX$49,"0 "))))))))))</f>
        <v>7</v>
      </c>
      <c r="I4" s="80">
        <f t="shared" ref="I4:I43" si="3">IF(N(H4)=0,"",ROUND(H4,0))</f>
        <v>7</v>
      </c>
      <c r="J4" s="71">
        <f>IF(ISBLANK(M4)," ",_xlfn.RANK.EQ(L4,L$4:L$43))</f>
        <v>5</v>
      </c>
      <c r="K4" s="72">
        <f t="shared" ref="K4:K43" si="4">IF(ISBLANK(M4),"",(M4+(N4*1.0001)))</f>
        <v>131.50650000000002</v>
      </c>
      <c r="L4" s="72">
        <f t="shared" ref="L4:L43" si="5">IF(K4&lt;MAX(K4:K43),ROUND(K4,1),K4)</f>
        <v>131.5</v>
      </c>
      <c r="M4" s="123">
        <v>66.5</v>
      </c>
      <c r="N4" s="123">
        <v>65</v>
      </c>
      <c r="O4" s="73">
        <f t="shared" ref="O4:O43" si="6">IF(J4=1,BB$40,IF(J4=2,BB$41,IF(J4=3,BB$42,IF(J4=4,BB$43,IF(J4=5,BB$44,IF(J4=6,BB$45,IF(J4=7,BB$46,IF(J4=8,BB$47,IF(J4=9,BB$48,IF(J4=10,BB$49,"0 "))))))))))</f>
        <v>0</v>
      </c>
      <c r="P4" s="200" t="str">
        <f t="shared" ref="P4:P43" si="7">IF(N(O4)=0,"",ROUND(O4,0))</f>
        <v/>
      </c>
      <c r="Q4" s="84" t="str">
        <f>IF(ISBLANK(T4)," ",_xlfn.RANK.EQ(S4,S$4:S$43))</f>
        <v xml:space="preserve"> </v>
      </c>
      <c r="R4" s="85" t="str">
        <f t="shared" ref="R4:R43" si="8">IF(ISBLANK(T4),"",(T4+(U4*1.0001)))</f>
        <v/>
      </c>
      <c r="S4" s="85" t="str">
        <f t="shared" ref="S4:S43" si="9">IF(R4&lt;MAX(R4:R43),ROUND(R4,1),R4)</f>
        <v/>
      </c>
      <c r="T4" s="323"/>
      <c r="U4" s="323"/>
      <c r="V4" s="201" t="str">
        <f>IF(Q4=1,BF$40,IF(Q4=2,BF$41,IF(Q4=3,BF$42,IF(Q4=4,BF$43,IF(Q4=5,BF$44,IF(Q4=6,BF$45,IF(Q4=7,BF$46,IF(Q4=8,BF$47,IF(Q4=9,BF$48,IF(Q4=10,BF$49,"0 "))))))))))</f>
        <v xml:space="preserve">0 </v>
      </c>
      <c r="W4" s="202" t="str">
        <f t="shared" ref="W4:W43" si="10">IF(N(V4)=0,"",ROUND(V4,0))</f>
        <v/>
      </c>
      <c r="X4" s="91" t="str">
        <f t="shared" ref="X4:X12" si="11">IF(ISBLANK(AA4)," ",_xlfn.RANK.EQ(Z4,Z$4:Z$43))</f>
        <v xml:space="preserve"> </v>
      </c>
      <c r="Y4" s="92" t="str">
        <f t="shared" ref="Y4:Y12" si="12">IF(ISBLANK(AA4),"",(AA4+(AB4*1.0001)))</f>
        <v/>
      </c>
      <c r="Z4" s="92" t="str">
        <f t="shared" ref="Z4:Z43" si="13">IF(Y4&lt;MAX(Y4:Y43),ROUND(Y4,1),Y4)</f>
        <v/>
      </c>
      <c r="AA4" s="162"/>
      <c r="AB4" s="162"/>
      <c r="AC4" s="523" t="str">
        <f>IF(X4=1,BJ$40,IF(X4=2,BJ$41,IF(X4=3,BJ$42,IF(X4=4,BJ$43,IF(X4=5,BJ$44,IF(X4=6,BJ$45,IF(X4=7,BJ$46,IF(X4=8,BJ$47,IF(X4=9,BJ$48,IF(X4=10,BJ$49,"0 "))))))))))</f>
        <v xml:space="preserve">0 </v>
      </c>
      <c r="AD4" s="204" t="str">
        <f t="shared" ref="AD4:AD43" si="14">IF(N(AC4)=0,"",ROUND(AC4,0))</f>
        <v/>
      </c>
      <c r="AE4" s="205" t="str">
        <f t="shared" ref="AE4:AE12" si="15">IF(ISBLANK(AH4)," ",_xlfn.RANK.EQ(AG4,AG$4:AG$43))</f>
        <v xml:space="preserve"> </v>
      </c>
      <c r="AF4" s="206" t="str">
        <f t="shared" ref="AF4:AF12" si="16">IF(ISBLANK(AH4),"",(AH4+(AI4*1.0001)))</f>
        <v/>
      </c>
      <c r="AG4" s="206" t="str">
        <f>IF(AF4&lt;MAX(AF4:AF43),ROUND(AF4,1),AF4)</f>
        <v/>
      </c>
      <c r="AH4" s="130"/>
      <c r="AI4" s="130"/>
      <c r="AJ4" s="207" t="str">
        <f t="shared" ref="AJ4:AJ43" si="17">IF(AE4=1,BN$40,IF(AE4=2,BN$41,IF(AE4=3,BN$42,IF(AE4=4,BN$43,IF(AE4=5,BN$44,IF(AE4=6,BN$45,IF(AE4=7,BN$46,IF(AE4=8,BN$47,IF(AE4=9,BN$48,IF(AE4=10,BN$49,"0"))))))))))</f>
        <v>0</v>
      </c>
      <c r="AK4" s="208" t="str">
        <f>IF(N(AJ4)=0,"",ROUND(AJ4,0))</f>
        <v/>
      </c>
      <c r="AL4" s="209" t="str">
        <f>IF(ISBLANK(AO4)," ",_xlfn.RANK.EQ(AN4,AN$4:AN$43))</f>
        <v xml:space="preserve"> </v>
      </c>
      <c r="AM4" s="210" t="str">
        <f>IF(ISBLANK(AO4),"",(AO4+(AP4*1.0001)))</f>
        <v/>
      </c>
      <c r="AN4" s="211" t="str">
        <f>IF(AM4&lt;MAX(AM4:AM43),ROUND(AM4,1),AM4)</f>
        <v/>
      </c>
      <c r="AO4" s="134"/>
      <c r="AP4" s="134"/>
      <c r="AQ4" s="212" t="str">
        <f t="shared" ref="AQ4:AQ43" si="18">IF(AL4=1,BR$40,IF(AL4=2,BR$41,IF(AL4=3,BR$42,IF(AL4=4,BR$43,IF(AL4=5,BR$44,IF(AL4=6,BR$45,IF(AL4=7,BR$46,IF(AL4=8,BR$47,IF(AL4=9,BR$48,IF(AL4=10,BR$49,"0"))))))))))</f>
        <v>0</v>
      </c>
      <c r="AR4" s="213" t="str">
        <f>IF(N(AQ4)=0,"",ROUND(AQ4,0))</f>
        <v/>
      </c>
      <c r="AS4" s="214">
        <f t="shared" ref="AS4:AS43" si="19">COUNT(C4,J4,Q4,X4,AE4,AL4)</f>
        <v>2</v>
      </c>
      <c r="AT4" s="215">
        <f t="shared" ref="AT4:AT43" si="20">H4+O4+V4+AC4+AJ4+AQ4</f>
        <v>7</v>
      </c>
      <c r="AU4" s="110"/>
      <c r="AW4" s="11" t="s">
        <v>9</v>
      </c>
      <c r="AX4" s="11" t="s">
        <v>10</v>
      </c>
      <c r="AY4" s="11" t="s">
        <v>11</v>
      </c>
      <c r="AZ4" s="11" t="s">
        <v>12</v>
      </c>
      <c r="BA4" s="11" t="s">
        <v>13</v>
      </c>
      <c r="BB4" s="11" t="s">
        <v>14</v>
      </c>
      <c r="BC4" s="11" t="s">
        <v>15</v>
      </c>
      <c r="BD4" s="11" t="s">
        <v>16</v>
      </c>
      <c r="BE4" s="11" t="s">
        <v>17</v>
      </c>
      <c r="BF4" s="11" t="s">
        <v>18</v>
      </c>
      <c r="BG4" s="11" t="s">
        <v>19</v>
      </c>
      <c r="BH4" s="11" t="s">
        <v>20</v>
      </c>
      <c r="BI4" s="11" t="s">
        <v>21</v>
      </c>
      <c r="BJ4" s="11" t="s">
        <v>22</v>
      </c>
      <c r="BK4" s="11" t="s">
        <v>23</v>
      </c>
      <c r="BL4" s="11" t="s">
        <v>24</v>
      </c>
      <c r="BM4" s="11" t="s">
        <v>25</v>
      </c>
      <c r="BN4" s="11" t="s">
        <v>26</v>
      </c>
      <c r="BO4" s="11" t="s">
        <v>27</v>
      </c>
      <c r="BP4" s="11" t="s">
        <v>28</v>
      </c>
      <c r="BQ4" s="11" t="s">
        <v>29</v>
      </c>
      <c r="BR4" s="11" t="s">
        <v>30</v>
      </c>
      <c r="BS4" s="11" t="s">
        <v>31</v>
      </c>
      <c r="BT4" s="140" t="s">
        <v>32</v>
      </c>
      <c r="BU4" s="140" t="s">
        <v>33</v>
      </c>
      <c r="BV4" s="140" t="s">
        <v>34</v>
      </c>
      <c r="BW4" s="140" t="s">
        <v>35</v>
      </c>
      <c r="BX4" s="140" t="s">
        <v>36</v>
      </c>
      <c r="BY4" s="11" t="s">
        <v>37</v>
      </c>
      <c r="BZ4" s="11" t="s">
        <v>38</v>
      </c>
      <c r="CA4" s="11">
        <v>31</v>
      </c>
      <c r="CB4" s="11">
        <v>32</v>
      </c>
      <c r="CC4" s="11">
        <v>33</v>
      </c>
      <c r="CD4" s="11">
        <v>34</v>
      </c>
      <c r="CE4" s="11">
        <v>35</v>
      </c>
      <c r="CF4" s="11">
        <v>36</v>
      </c>
      <c r="CG4" s="11">
        <v>37</v>
      </c>
      <c r="CH4" s="11">
        <v>38</v>
      </c>
      <c r="CI4" s="11">
        <v>39</v>
      </c>
      <c r="CJ4" s="11">
        <v>40</v>
      </c>
    </row>
    <row r="5" spans="1:88" ht="22.5" x14ac:dyDescent="0.45">
      <c r="A5" s="115" t="s">
        <v>92</v>
      </c>
      <c r="B5" s="115" t="s">
        <v>153</v>
      </c>
      <c r="C5" s="78">
        <f t="shared" ref="C5:C43" si="21">IF(ISBLANK(F5)," ",_xlfn.RANK.EQ(E5,E$4:E$43))</f>
        <v>4</v>
      </c>
      <c r="D5" s="79">
        <f t="shared" si="0"/>
        <v>68.5</v>
      </c>
      <c r="E5" s="199">
        <f t="shared" si="1"/>
        <v>68.5</v>
      </c>
      <c r="F5" s="324">
        <v>68.5</v>
      </c>
      <c r="G5" s="324">
        <v>0</v>
      </c>
      <c r="H5" s="80">
        <f t="shared" si="2"/>
        <v>0</v>
      </c>
      <c r="I5" s="80" t="str">
        <f t="shared" si="3"/>
        <v/>
      </c>
      <c r="J5" s="71" t="str">
        <f t="shared" ref="J5:J43" si="22">IF(ISBLANK(M5)," ",_xlfn.RANK.EQ(L5,L$4:L$43))</f>
        <v xml:space="preserve"> </v>
      </c>
      <c r="K5" s="72" t="str">
        <f t="shared" si="4"/>
        <v/>
      </c>
      <c r="L5" s="72" t="str">
        <f t="shared" si="5"/>
        <v/>
      </c>
      <c r="M5" s="123"/>
      <c r="N5" s="123"/>
      <c r="O5" s="73" t="str">
        <f t="shared" si="6"/>
        <v xml:space="preserve">0 </v>
      </c>
      <c r="P5" s="216" t="str">
        <f t="shared" si="7"/>
        <v/>
      </c>
      <c r="Q5" s="84" t="str">
        <f t="shared" ref="Q5:Q43" si="23">IF(ISBLANK(T5)," ",_xlfn.RANK.EQ(S5,S$4:S$43))</f>
        <v xml:space="preserve"> </v>
      </c>
      <c r="R5" s="85" t="str">
        <f t="shared" si="8"/>
        <v/>
      </c>
      <c r="S5" s="85" t="str">
        <f t="shared" si="9"/>
        <v/>
      </c>
      <c r="T5" s="323"/>
      <c r="U5" s="323"/>
      <c r="V5" s="201" t="str">
        <f t="shared" ref="V5:V43" si="24">IF(Q5=1,BF$40,IF(Q5=2,BF$41,IF(Q5=3,BF$42,IF(Q5=4,BF$43,IF(Q5=5,BF$44,IF(Q5=6,BF$45,IF(Q5=7,BF$46,IF(Q5=8,BF$47,IF(Q5=9,BF$48,IF(Q5=10,BF$49,"0 "))))))))))</f>
        <v xml:space="preserve">0 </v>
      </c>
      <c r="W5" s="86" t="str">
        <f t="shared" si="10"/>
        <v/>
      </c>
      <c r="X5" s="91">
        <f t="shared" si="11"/>
        <v>5</v>
      </c>
      <c r="Y5" s="92">
        <f t="shared" si="12"/>
        <v>69.5</v>
      </c>
      <c r="Z5" s="92">
        <f t="shared" si="13"/>
        <v>69.5</v>
      </c>
      <c r="AA5" s="162">
        <v>69.5</v>
      </c>
      <c r="AB5" s="162">
        <v>0</v>
      </c>
      <c r="AC5" s="524">
        <f t="shared" ref="AC5:AC43" si="25">IF(X5=1,BJ$40,IF(X5=2,BJ$41,IF(X5=3,BJ$42,IF(X5=4,BJ$43,IF(X5=5,BJ$44,IF(X5=6,BJ$45,IF(X5=7,BJ$46,IF(X5=8,BJ$47,IF(X5=9,BJ$48,IF(X5=10,BJ$49,"0"))))))))))</f>
        <v>0</v>
      </c>
      <c r="AD5" s="218" t="str">
        <f t="shared" si="14"/>
        <v/>
      </c>
      <c r="AE5" s="205" t="str">
        <f t="shared" si="15"/>
        <v xml:space="preserve"> </v>
      </c>
      <c r="AF5" s="206" t="str">
        <f t="shared" si="16"/>
        <v/>
      </c>
      <c r="AG5" s="206" t="str">
        <f t="shared" ref="AG5:AG43" si="26">IF(AF5&lt;MAX(AF5:AF44),ROUND(AF5,1),AF5)</f>
        <v/>
      </c>
      <c r="AH5" s="130"/>
      <c r="AI5" s="130"/>
      <c r="AJ5" s="207" t="str">
        <f t="shared" si="17"/>
        <v>0</v>
      </c>
      <c r="AK5" s="208" t="str">
        <f t="shared" ref="AK5:AK43" si="27">IF(N(AJ5)=0,"",ROUND(AJ5,0))</f>
        <v/>
      </c>
      <c r="AL5" s="209" t="str">
        <f t="shared" ref="AL5:AL12" si="28">IF(ISBLANK(AO5)," ",_xlfn.RANK.EQ(AN5,AN$4:AN$43))</f>
        <v xml:space="preserve"> </v>
      </c>
      <c r="AM5" s="210" t="str">
        <f t="shared" ref="AM5:AM43" si="29">IF(ISBLANK(AO5),"",(AO5+(AP5*1.0001)))</f>
        <v/>
      </c>
      <c r="AN5" s="211" t="str">
        <f t="shared" ref="AN5:AN43" si="30">IF(AM5&lt;MAX(AM5:AM44),ROUND(AM5,1),AM5)</f>
        <v/>
      </c>
      <c r="AO5" s="134"/>
      <c r="AP5" s="134"/>
      <c r="AQ5" s="212" t="str">
        <f t="shared" si="18"/>
        <v>0</v>
      </c>
      <c r="AR5" s="213" t="str">
        <f t="shared" ref="AR5:AR43" si="31">IF(N(AQ5)=0,"",ROUND(AQ5,0))</f>
        <v/>
      </c>
      <c r="AS5" s="214">
        <f t="shared" si="19"/>
        <v>2</v>
      </c>
      <c r="AT5" s="215">
        <f t="shared" si="20"/>
        <v>0</v>
      </c>
      <c r="AV5" s="9">
        <v>1</v>
      </c>
      <c r="AW5" s="2">
        <v>1</v>
      </c>
      <c r="AX5" s="2">
        <v>3</v>
      </c>
      <c r="AY5" s="2">
        <v>5</v>
      </c>
      <c r="AZ5" s="2">
        <v>7</v>
      </c>
      <c r="BA5" s="2">
        <f t="shared" ref="BA5:CJ5" si="32">SUM(5+BA4-1)</f>
        <v>9</v>
      </c>
      <c r="BB5" s="2">
        <f t="shared" si="32"/>
        <v>10</v>
      </c>
      <c r="BC5" s="2">
        <f t="shared" si="32"/>
        <v>11</v>
      </c>
      <c r="BD5" s="2">
        <f t="shared" si="32"/>
        <v>12</v>
      </c>
      <c r="BE5" s="2">
        <f t="shared" si="32"/>
        <v>13</v>
      </c>
      <c r="BF5" s="2">
        <f t="shared" si="32"/>
        <v>14</v>
      </c>
      <c r="BG5" s="2">
        <f t="shared" si="32"/>
        <v>15</v>
      </c>
      <c r="BH5" s="2">
        <f t="shared" si="32"/>
        <v>16</v>
      </c>
      <c r="BI5" s="2">
        <f t="shared" si="32"/>
        <v>17</v>
      </c>
      <c r="BJ5" s="2">
        <f t="shared" si="32"/>
        <v>18</v>
      </c>
      <c r="BK5" s="2">
        <f t="shared" si="32"/>
        <v>19</v>
      </c>
      <c r="BL5" s="2">
        <f t="shared" si="32"/>
        <v>20</v>
      </c>
      <c r="BM5" s="2">
        <f t="shared" si="32"/>
        <v>21</v>
      </c>
      <c r="BN5" s="2">
        <f t="shared" si="32"/>
        <v>22</v>
      </c>
      <c r="BO5" s="2">
        <f t="shared" si="32"/>
        <v>23</v>
      </c>
      <c r="BP5" s="2">
        <f t="shared" si="32"/>
        <v>24</v>
      </c>
      <c r="BQ5" s="2">
        <f t="shared" si="32"/>
        <v>25</v>
      </c>
      <c r="BR5" s="2">
        <f t="shared" si="32"/>
        <v>26</v>
      </c>
      <c r="BS5" s="2">
        <f t="shared" si="32"/>
        <v>27</v>
      </c>
      <c r="BT5" s="32">
        <f t="shared" si="32"/>
        <v>28</v>
      </c>
      <c r="BU5" s="32">
        <f t="shared" si="32"/>
        <v>29</v>
      </c>
      <c r="BV5" s="32">
        <f t="shared" si="32"/>
        <v>30</v>
      </c>
      <c r="BW5" s="32">
        <f t="shared" si="32"/>
        <v>31</v>
      </c>
      <c r="BX5" s="32">
        <f t="shared" si="32"/>
        <v>32</v>
      </c>
      <c r="BY5" s="2">
        <f t="shared" si="32"/>
        <v>33</v>
      </c>
      <c r="BZ5" s="2">
        <f t="shared" si="32"/>
        <v>34</v>
      </c>
      <c r="CA5" s="2">
        <f t="shared" si="32"/>
        <v>35</v>
      </c>
      <c r="CB5" s="2">
        <f t="shared" si="32"/>
        <v>36</v>
      </c>
      <c r="CC5" s="2">
        <f t="shared" si="32"/>
        <v>37</v>
      </c>
      <c r="CD5" s="2">
        <f t="shared" si="32"/>
        <v>38</v>
      </c>
      <c r="CE5" s="2">
        <f t="shared" si="32"/>
        <v>39</v>
      </c>
      <c r="CF5" s="2">
        <f t="shared" si="32"/>
        <v>40</v>
      </c>
      <c r="CG5" s="2">
        <f t="shared" si="32"/>
        <v>41</v>
      </c>
      <c r="CH5" s="2">
        <f t="shared" si="32"/>
        <v>42</v>
      </c>
      <c r="CI5" s="2">
        <f t="shared" si="32"/>
        <v>43</v>
      </c>
      <c r="CJ5" s="2">
        <f t="shared" si="32"/>
        <v>44</v>
      </c>
    </row>
    <row r="6" spans="1:88" ht="22.5" x14ac:dyDescent="0.45">
      <c r="A6" s="114" t="s">
        <v>154</v>
      </c>
      <c r="B6" s="114" t="s">
        <v>155</v>
      </c>
      <c r="C6" s="78">
        <f t="shared" si="21"/>
        <v>3</v>
      </c>
      <c r="D6" s="79">
        <f t="shared" si="0"/>
        <v>133.50659999999999</v>
      </c>
      <c r="E6" s="199">
        <f t="shared" si="1"/>
        <v>133.5</v>
      </c>
      <c r="F6" s="324">
        <v>67.5</v>
      </c>
      <c r="G6" s="324">
        <v>66</v>
      </c>
      <c r="H6" s="80">
        <f t="shared" si="2"/>
        <v>0</v>
      </c>
      <c r="I6" s="80" t="str">
        <f t="shared" si="3"/>
        <v/>
      </c>
      <c r="J6" s="71" t="str">
        <f t="shared" si="22"/>
        <v xml:space="preserve"> </v>
      </c>
      <c r="K6" s="72" t="str">
        <f t="shared" si="4"/>
        <v/>
      </c>
      <c r="L6" s="72" t="str">
        <f t="shared" si="5"/>
        <v/>
      </c>
      <c r="M6" s="123"/>
      <c r="N6" s="123"/>
      <c r="O6" s="73" t="str">
        <f t="shared" si="6"/>
        <v xml:space="preserve">0 </v>
      </c>
      <c r="P6" s="216" t="str">
        <f t="shared" si="7"/>
        <v/>
      </c>
      <c r="Q6" s="84" t="str">
        <f t="shared" si="23"/>
        <v xml:space="preserve"> </v>
      </c>
      <c r="R6" s="85" t="str">
        <f t="shared" si="8"/>
        <v/>
      </c>
      <c r="S6" s="85" t="str">
        <f t="shared" si="9"/>
        <v/>
      </c>
      <c r="T6" s="323"/>
      <c r="U6" s="323"/>
      <c r="V6" s="201" t="str">
        <f t="shared" si="24"/>
        <v xml:space="preserve">0 </v>
      </c>
      <c r="W6" s="86" t="str">
        <f t="shared" si="10"/>
        <v/>
      </c>
      <c r="X6" s="91" t="str">
        <f t="shared" si="11"/>
        <v xml:space="preserve"> </v>
      </c>
      <c r="Y6" s="92" t="str">
        <f t="shared" si="12"/>
        <v/>
      </c>
      <c r="Z6" s="92" t="str">
        <f t="shared" si="13"/>
        <v/>
      </c>
      <c r="AA6" s="162"/>
      <c r="AB6" s="162"/>
      <c r="AC6" s="524" t="str">
        <f t="shared" si="25"/>
        <v>0</v>
      </c>
      <c r="AD6" s="218" t="str">
        <f t="shared" si="14"/>
        <v/>
      </c>
      <c r="AE6" s="205">
        <f t="shared" si="15"/>
        <v>2</v>
      </c>
      <c r="AF6" s="206">
        <f t="shared" si="16"/>
        <v>134.00664999999998</v>
      </c>
      <c r="AG6" s="206">
        <f t="shared" si="26"/>
        <v>134</v>
      </c>
      <c r="AH6" s="130">
        <v>67.5</v>
      </c>
      <c r="AI6" s="130">
        <v>66.5</v>
      </c>
      <c r="AJ6" s="207">
        <f t="shared" si="17"/>
        <v>9</v>
      </c>
      <c r="AK6" s="219">
        <f t="shared" si="27"/>
        <v>9</v>
      </c>
      <c r="AL6" s="209" t="str">
        <f t="shared" si="28"/>
        <v xml:space="preserve"> </v>
      </c>
      <c r="AM6" s="210" t="str">
        <f t="shared" si="29"/>
        <v/>
      </c>
      <c r="AN6" s="211" t="str">
        <f t="shared" si="30"/>
        <v/>
      </c>
      <c r="AO6" s="134"/>
      <c r="AP6" s="134"/>
      <c r="AQ6" s="212" t="str">
        <f t="shared" si="18"/>
        <v>0</v>
      </c>
      <c r="AR6" s="213" t="str">
        <f t="shared" si="31"/>
        <v/>
      </c>
      <c r="AS6" s="214">
        <f t="shared" si="19"/>
        <v>2</v>
      </c>
      <c r="AT6" s="215">
        <f t="shared" si="20"/>
        <v>9</v>
      </c>
      <c r="AV6" s="2">
        <v>2</v>
      </c>
      <c r="AY6" s="2">
        <f t="shared" ref="AY6" si="33">SUM(AY5-2)</f>
        <v>3</v>
      </c>
      <c r="AZ6" s="2">
        <f>SUM(AZ5-2)</f>
        <v>5</v>
      </c>
      <c r="BA6" s="2">
        <f>SUM(BA5-2)</f>
        <v>7</v>
      </c>
      <c r="BB6" s="2">
        <f t="shared" ref="BB6:BY6" si="34">SUM(BB5-2)</f>
        <v>8</v>
      </c>
      <c r="BC6" s="2">
        <f t="shared" si="34"/>
        <v>9</v>
      </c>
      <c r="BD6" s="2">
        <f t="shared" si="34"/>
        <v>10</v>
      </c>
      <c r="BE6" s="2">
        <f t="shared" si="34"/>
        <v>11</v>
      </c>
      <c r="BF6" s="2">
        <f t="shared" si="34"/>
        <v>12</v>
      </c>
      <c r="BG6" s="2">
        <f t="shared" si="34"/>
        <v>13</v>
      </c>
      <c r="BH6" s="2">
        <f t="shared" si="34"/>
        <v>14</v>
      </c>
      <c r="BI6" s="2">
        <f t="shared" si="34"/>
        <v>15</v>
      </c>
      <c r="BJ6" s="2">
        <f t="shared" si="34"/>
        <v>16</v>
      </c>
      <c r="BK6" s="2">
        <f t="shared" si="34"/>
        <v>17</v>
      </c>
      <c r="BL6" s="2">
        <f t="shared" si="34"/>
        <v>18</v>
      </c>
      <c r="BM6" s="2">
        <f t="shared" si="34"/>
        <v>19</v>
      </c>
      <c r="BN6" s="2">
        <f t="shared" si="34"/>
        <v>20</v>
      </c>
      <c r="BO6" s="2">
        <f t="shared" si="34"/>
        <v>21</v>
      </c>
      <c r="BP6" s="2">
        <f t="shared" si="34"/>
        <v>22</v>
      </c>
      <c r="BQ6" s="2">
        <f t="shared" si="34"/>
        <v>23</v>
      </c>
      <c r="BR6" s="2">
        <f t="shared" si="34"/>
        <v>24</v>
      </c>
      <c r="BS6" s="2">
        <f t="shared" si="34"/>
        <v>25</v>
      </c>
      <c r="BT6" s="32">
        <f t="shared" si="34"/>
        <v>26</v>
      </c>
      <c r="BU6" s="32">
        <f t="shared" si="34"/>
        <v>27</v>
      </c>
      <c r="BV6" s="32">
        <f t="shared" si="34"/>
        <v>28</v>
      </c>
      <c r="BW6" s="32">
        <f t="shared" si="34"/>
        <v>29</v>
      </c>
      <c r="BX6" s="32">
        <f t="shared" si="34"/>
        <v>30</v>
      </c>
      <c r="BY6" s="2">
        <f t="shared" si="34"/>
        <v>31</v>
      </c>
      <c r="BZ6" s="2">
        <f>SUM(BZ5-2)</f>
        <v>32</v>
      </c>
      <c r="CA6" s="2">
        <f t="shared" ref="CA6:CJ6" si="35">SUM(CA5-2)</f>
        <v>33</v>
      </c>
      <c r="CB6" s="2">
        <f t="shared" si="35"/>
        <v>34</v>
      </c>
      <c r="CC6" s="2">
        <f t="shared" si="35"/>
        <v>35</v>
      </c>
      <c r="CD6" s="2">
        <f t="shared" si="35"/>
        <v>36</v>
      </c>
      <c r="CE6" s="2">
        <f t="shared" si="35"/>
        <v>37</v>
      </c>
      <c r="CF6" s="2">
        <f t="shared" si="35"/>
        <v>38</v>
      </c>
      <c r="CG6" s="2">
        <f t="shared" si="35"/>
        <v>39</v>
      </c>
      <c r="CH6" s="2">
        <f t="shared" si="35"/>
        <v>40</v>
      </c>
      <c r="CI6" s="2">
        <f t="shared" si="35"/>
        <v>41</v>
      </c>
      <c r="CJ6" s="2">
        <f t="shared" si="35"/>
        <v>42</v>
      </c>
    </row>
    <row r="7" spans="1:88" ht="22.5" x14ac:dyDescent="0.45">
      <c r="A7" s="114" t="s">
        <v>146</v>
      </c>
      <c r="B7" s="114" t="s">
        <v>156</v>
      </c>
      <c r="C7" s="78">
        <f t="shared" si="21"/>
        <v>2</v>
      </c>
      <c r="D7" s="79">
        <f t="shared" si="0"/>
        <v>137.00700000000001</v>
      </c>
      <c r="E7" s="199">
        <f t="shared" si="1"/>
        <v>137</v>
      </c>
      <c r="F7" s="324">
        <v>67</v>
      </c>
      <c r="G7" s="324">
        <v>70</v>
      </c>
      <c r="H7" s="80">
        <f t="shared" si="2"/>
        <v>5</v>
      </c>
      <c r="I7" s="80">
        <f t="shared" si="3"/>
        <v>5</v>
      </c>
      <c r="J7" s="71">
        <f t="shared" si="22"/>
        <v>4</v>
      </c>
      <c r="K7" s="72">
        <f t="shared" si="4"/>
        <v>135.50659999999999</v>
      </c>
      <c r="L7" s="72">
        <f t="shared" si="5"/>
        <v>135.5</v>
      </c>
      <c r="M7" s="123">
        <v>69.5</v>
      </c>
      <c r="N7" s="123">
        <v>66</v>
      </c>
      <c r="O7" s="73">
        <f t="shared" si="6"/>
        <v>5</v>
      </c>
      <c r="P7" s="216">
        <f t="shared" si="7"/>
        <v>5</v>
      </c>
      <c r="Q7" s="84" t="str">
        <f t="shared" si="23"/>
        <v xml:space="preserve"> </v>
      </c>
      <c r="R7" s="85" t="str">
        <f t="shared" si="8"/>
        <v/>
      </c>
      <c r="S7" s="85" t="str">
        <f t="shared" si="9"/>
        <v/>
      </c>
      <c r="T7" s="323"/>
      <c r="U7" s="323"/>
      <c r="V7" s="201" t="str">
        <f t="shared" si="24"/>
        <v xml:space="preserve">0 </v>
      </c>
      <c r="W7" s="86" t="str">
        <f t="shared" si="10"/>
        <v/>
      </c>
      <c r="X7" s="91" t="str">
        <f t="shared" si="11"/>
        <v xml:space="preserve"> </v>
      </c>
      <c r="Y7" s="92" t="str">
        <f t="shared" si="12"/>
        <v/>
      </c>
      <c r="Z7" s="92" t="str">
        <f t="shared" si="13"/>
        <v/>
      </c>
      <c r="AA7" s="162"/>
      <c r="AB7" s="162"/>
      <c r="AC7" s="524" t="str">
        <f t="shared" si="25"/>
        <v>0</v>
      </c>
      <c r="AD7" s="218" t="str">
        <f t="shared" si="14"/>
        <v/>
      </c>
      <c r="AE7" s="205" t="str">
        <f t="shared" si="15"/>
        <v xml:space="preserve"> </v>
      </c>
      <c r="AF7" s="206" t="str">
        <f t="shared" si="16"/>
        <v/>
      </c>
      <c r="AG7" s="206" t="str">
        <f t="shared" si="26"/>
        <v/>
      </c>
      <c r="AH7" s="130"/>
      <c r="AI7" s="130"/>
      <c r="AJ7" s="207" t="str">
        <f t="shared" si="17"/>
        <v>0</v>
      </c>
      <c r="AK7" s="208" t="str">
        <f t="shared" si="27"/>
        <v/>
      </c>
      <c r="AL7" s="209" t="str">
        <f t="shared" si="28"/>
        <v xml:space="preserve"> </v>
      </c>
      <c r="AM7" s="210" t="str">
        <f t="shared" si="29"/>
        <v/>
      </c>
      <c r="AN7" s="211" t="str">
        <f t="shared" si="30"/>
        <v/>
      </c>
      <c r="AO7" s="134"/>
      <c r="AP7" s="134"/>
      <c r="AQ7" s="212" t="str">
        <f t="shared" si="18"/>
        <v>0</v>
      </c>
      <c r="AR7" s="213" t="str">
        <f t="shared" si="31"/>
        <v/>
      </c>
      <c r="AS7" s="214">
        <f t="shared" si="19"/>
        <v>2</v>
      </c>
      <c r="AT7" s="215">
        <f t="shared" si="20"/>
        <v>10</v>
      </c>
      <c r="AV7" s="9">
        <v>3</v>
      </c>
      <c r="BA7" s="2">
        <f t="shared" ref="BA7:CJ14" si="36">SUM(BA6-2)</f>
        <v>5</v>
      </c>
      <c r="BB7" s="2">
        <f t="shared" si="36"/>
        <v>6</v>
      </c>
      <c r="BC7" s="2">
        <f t="shared" si="36"/>
        <v>7</v>
      </c>
      <c r="BD7" s="2">
        <f t="shared" si="36"/>
        <v>8</v>
      </c>
      <c r="BE7" s="2">
        <f t="shared" si="36"/>
        <v>9</v>
      </c>
      <c r="BF7" s="2">
        <f t="shared" si="36"/>
        <v>10</v>
      </c>
      <c r="BG7" s="2">
        <f t="shared" si="36"/>
        <v>11</v>
      </c>
      <c r="BH7" s="2">
        <f t="shared" si="36"/>
        <v>12</v>
      </c>
      <c r="BI7" s="2">
        <f t="shared" si="36"/>
        <v>13</v>
      </c>
      <c r="BJ7" s="2">
        <f t="shared" si="36"/>
        <v>14</v>
      </c>
      <c r="BK7" s="2">
        <f t="shared" si="36"/>
        <v>15</v>
      </c>
      <c r="BL7" s="2">
        <f t="shared" si="36"/>
        <v>16</v>
      </c>
      <c r="BM7" s="2">
        <f t="shared" si="36"/>
        <v>17</v>
      </c>
      <c r="BN7" s="2">
        <f t="shared" si="36"/>
        <v>18</v>
      </c>
      <c r="BO7" s="2">
        <f t="shared" si="36"/>
        <v>19</v>
      </c>
      <c r="BP7" s="2">
        <f t="shared" si="36"/>
        <v>20</v>
      </c>
      <c r="BQ7" s="2">
        <f t="shared" si="36"/>
        <v>21</v>
      </c>
      <c r="BR7" s="2">
        <f t="shared" si="36"/>
        <v>22</v>
      </c>
      <c r="BS7" s="2">
        <f t="shared" si="36"/>
        <v>23</v>
      </c>
      <c r="BT7" s="32">
        <f t="shared" si="36"/>
        <v>24</v>
      </c>
      <c r="BU7" s="32">
        <f t="shared" si="36"/>
        <v>25</v>
      </c>
      <c r="BV7" s="32">
        <f t="shared" si="36"/>
        <v>26</v>
      </c>
      <c r="BW7" s="32">
        <f t="shared" si="36"/>
        <v>27</v>
      </c>
      <c r="BX7" s="32">
        <f t="shared" si="36"/>
        <v>28</v>
      </c>
      <c r="BY7" s="2">
        <f t="shared" si="36"/>
        <v>29</v>
      </c>
      <c r="BZ7" s="2">
        <f t="shared" si="36"/>
        <v>30</v>
      </c>
      <c r="CA7" s="2">
        <f t="shared" si="36"/>
        <v>31</v>
      </c>
      <c r="CB7" s="2">
        <f t="shared" si="36"/>
        <v>32</v>
      </c>
      <c r="CC7" s="2">
        <f t="shared" si="36"/>
        <v>33</v>
      </c>
      <c r="CD7" s="2">
        <f t="shared" si="36"/>
        <v>34</v>
      </c>
      <c r="CE7" s="2">
        <f t="shared" si="36"/>
        <v>35</v>
      </c>
      <c r="CF7" s="2">
        <f t="shared" si="36"/>
        <v>36</v>
      </c>
      <c r="CG7" s="2">
        <f t="shared" si="36"/>
        <v>37</v>
      </c>
      <c r="CH7" s="2">
        <f t="shared" si="36"/>
        <v>38</v>
      </c>
      <c r="CI7" s="2">
        <f t="shared" si="36"/>
        <v>39</v>
      </c>
      <c r="CJ7" s="2">
        <f t="shared" si="36"/>
        <v>40</v>
      </c>
    </row>
    <row r="8" spans="1:88" ht="22.5" x14ac:dyDescent="0.45">
      <c r="A8" s="114" t="s">
        <v>146</v>
      </c>
      <c r="B8" s="114" t="s">
        <v>207</v>
      </c>
      <c r="C8" s="78" t="str">
        <f t="shared" si="21"/>
        <v xml:space="preserve"> </v>
      </c>
      <c r="D8" s="79" t="str">
        <f t="shared" si="0"/>
        <v/>
      </c>
      <c r="E8" s="199" t="str">
        <f t="shared" si="1"/>
        <v/>
      </c>
      <c r="F8" s="324"/>
      <c r="G8" s="324"/>
      <c r="H8" s="80" t="str">
        <f t="shared" si="2"/>
        <v xml:space="preserve">0 </v>
      </c>
      <c r="I8" s="80" t="str">
        <f t="shared" si="3"/>
        <v/>
      </c>
      <c r="J8" s="71">
        <f t="shared" si="22"/>
        <v>1</v>
      </c>
      <c r="K8" s="72">
        <f t="shared" si="4"/>
        <v>140.00695000000002</v>
      </c>
      <c r="L8" s="72">
        <f t="shared" si="5"/>
        <v>140.00695000000002</v>
      </c>
      <c r="M8" s="123">
        <v>70.5</v>
      </c>
      <c r="N8" s="123">
        <v>69.5</v>
      </c>
      <c r="O8" s="73">
        <f t="shared" si="6"/>
        <v>11</v>
      </c>
      <c r="P8" s="216">
        <f t="shared" si="7"/>
        <v>11</v>
      </c>
      <c r="Q8" s="84" t="str">
        <f t="shared" si="23"/>
        <v xml:space="preserve"> </v>
      </c>
      <c r="R8" s="85" t="str">
        <f t="shared" si="8"/>
        <v/>
      </c>
      <c r="S8" s="85" t="str">
        <f t="shared" si="9"/>
        <v/>
      </c>
      <c r="T8" s="323"/>
      <c r="U8" s="323"/>
      <c r="V8" s="201" t="str">
        <f t="shared" si="24"/>
        <v xml:space="preserve">0 </v>
      </c>
      <c r="W8" s="86" t="str">
        <f t="shared" si="10"/>
        <v/>
      </c>
      <c r="X8" s="91" t="str">
        <f t="shared" si="11"/>
        <v xml:space="preserve"> </v>
      </c>
      <c r="Y8" s="92" t="str">
        <f t="shared" si="12"/>
        <v/>
      </c>
      <c r="Z8" s="92" t="str">
        <f t="shared" si="13"/>
        <v/>
      </c>
      <c r="AA8" s="162"/>
      <c r="AB8" s="162"/>
      <c r="AC8" s="524" t="str">
        <f t="shared" si="25"/>
        <v>0</v>
      </c>
      <c r="AD8" s="218" t="str">
        <f t="shared" si="14"/>
        <v/>
      </c>
      <c r="AE8" s="205" t="str">
        <f t="shared" si="15"/>
        <v xml:space="preserve"> </v>
      </c>
      <c r="AF8" s="206" t="str">
        <f t="shared" si="16"/>
        <v/>
      </c>
      <c r="AG8" s="206" t="str">
        <f t="shared" si="26"/>
        <v/>
      </c>
      <c r="AH8" s="130"/>
      <c r="AI8" s="130"/>
      <c r="AJ8" s="207" t="str">
        <f t="shared" si="17"/>
        <v>0</v>
      </c>
      <c r="AK8" s="208" t="str">
        <f t="shared" si="27"/>
        <v/>
      </c>
      <c r="AL8" s="209" t="str">
        <f t="shared" si="28"/>
        <v xml:space="preserve"> </v>
      </c>
      <c r="AM8" s="210" t="str">
        <f t="shared" si="29"/>
        <v/>
      </c>
      <c r="AN8" s="211" t="str">
        <f t="shared" si="30"/>
        <v/>
      </c>
      <c r="AO8" s="134"/>
      <c r="AP8" s="134"/>
      <c r="AQ8" s="212" t="str">
        <f t="shared" si="18"/>
        <v>0</v>
      </c>
      <c r="AR8" s="213" t="str">
        <f t="shared" si="31"/>
        <v/>
      </c>
      <c r="AS8" s="214">
        <f t="shared" si="19"/>
        <v>1</v>
      </c>
      <c r="AT8" s="215">
        <f t="shared" si="20"/>
        <v>11</v>
      </c>
      <c r="AV8" s="2">
        <v>4</v>
      </c>
      <c r="BC8" s="2">
        <f t="shared" si="36"/>
        <v>5</v>
      </c>
      <c r="BD8" s="2">
        <f t="shared" si="36"/>
        <v>6</v>
      </c>
      <c r="BE8" s="2">
        <f t="shared" si="36"/>
        <v>7</v>
      </c>
      <c r="BF8" s="2">
        <f t="shared" si="36"/>
        <v>8</v>
      </c>
      <c r="BG8" s="2">
        <f t="shared" si="36"/>
        <v>9</v>
      </c>
      <c r="BH8" s="2">
        <f t="shared" si="36"/>
        <v>10</v>
      </c>
      <c r="BI8" s="2">
        <f t="shared" si="36"/>
        <v>11</v>
      </c>
      <c r="BJ8" s="2">
        <f t="shared" si="36"/>
        <v>12</v>
      </c>
      <c r="BK8" s="2">
        <f t="shared" si="36"/>
        <v>13</v>
      </c>
      <c r="BL8" s="2">
        <f t="shared" si="36"/>
        <v>14</v>
      </c>
      <c r="BM8" s="2">
        <f t="shared" si="36"/>
        <v>15</v>
      </c>
      <c r="BN8" s="2">
        <f t="shared" si="36"/>
        <v>16</v>
      </c>
      <c r="BO8" s="2">
        <f t="shared" si="36"/>
        <v>17</v>
      </c>
      <c r="BP8" s="2">
        <f t="shared" si="36"/>
        <v>18</v>
      </c>
      <c r="BQ8" s="2">
        <f t="shared" si="36"/>
        <v>19</v>
      </c>
      <c r="BR8" s="2">
        <f t="shared" si="36"/>
        <v>20</v>
      </c>
      <c r="BS8" s="2">
        <f t="shared" si="36"/>
        <v>21</v>
      </c>
      <c r="BT8" s="32">
        <f t="shared" si="36"/>
        <v>22</v>
      </c>
      <c r="BU8" s="32">
        <f t="shared" si="36"/>
        <v>23</v>
      </c>
      <c r="BV8" s="32">
        <f t="shared" si="36"/>
        <v>24</v>
      </c>
      <c r="BW8" s="32">
        <f t="shared" si="36"/>
        <v>25</v>
      </c>
      <c r="BX8" s="32">
        <f t="shared" si="36"/>
        <v>26</v>
      </c>
      <c r="BY8" s="2">
        <f t="shared" si="36"/>
        <v>27</v>
      </c>
      <c r="BZ8" s="2">
        <f t="shared" si="36"/>
        <v>28</v>
      </c>
      <c r="CA8" s="2">
        <f t="shared" si="36"/>
        <v>29</v>
      </c>
      <c r="CB8" s="2">
        <f t="shared" si="36"/>
        <v>30</v>
      </c>
      <c r="CC8" s="2">
        <f t="shared" si="36"/>
        <v>31</v>
      </c>
      <c r="CD8" s="2">
        <f t="shared" si="36"/>
        <v>32</v>
      </c>
      <c r="CE8" s="2">
        <f t="shared" si="36"/>
        <v>33</v>
      </c>
      <c r="CF8" s="2">
        <f t="shared" si="36"/>
        <v>34</v>
      </c>
      <c r="CG8" s="2">
        <f t="shared" si="36"/>
        <v>35</v>
      </c>
      <c r="CH8" s="2">
        <f t="shared" si="36"/>
        <v>36</v>
      </c>
      <c r="CI8" s="2">
        <f t="shared" si="36"/>
        <v>37</v>
      </c>
      <c r="CJ8" s="2">
        <f t="shared" si="36"/>
        <v>38</v>
      </c>
    </row>
    <row r="9" spans="1:88" ht="22.5" x14ac:dyDescent="0.45">
      <c r="A9" s="114" t="s">
        <v>190</v>
      </c>
      <c r="B9" s="114" t="s">
        <v>208</v>
      </c>
      <c r="C9" s="78" t="str">
        <f t="shared" si="21"/>
        <v xml:space="preserve"> </v>
      </c>
      <c r="D9" s="79" t="str">
        <f t="shared" si="0"/>
        <v/>
      </c>
      <c r="E9" s="199" t="str">
        <f t="shared" si="1"/>
        <v/>
      </c>
      <c r="F9" s="324"/>
      <c r="G9" s="324"/>
      <c r="H9" s="80" t="str">
        <f t="shared" si="2"/>
        <v xml:space="preserve">0 </v>
      </c>
      <c r="I9" s="80" t="str">
        <f t="shared" si="3"/>
        <v/>
      </c>
      <c r="J9" s="71">
        <f t="shared" si="22"/>
        <v>6</v>
      </c>
      <c r="K9" s="72">
        <f t="shared" si="4"/>
        <v>130.00700000000001</v>
      </c>
      <c r="L9" s="72">
        <f t="shared" si="5"/>
        <v>130</v>
      </c>
      <c r="M9" s="123">
        <v>60</v>
      </c>
      <c r="N9" s="123">
        <v>70</v>
      </c>
      <c r="O9" s="73">
        <f t="shared" si="6"/>
        <v>0</v>
      </c>
      <c r="P9" s="216" t="str">
        <f t="shared" si="7"/>
        <v/>
      </c>
      <c r="Q9" s="84">
        <f t="shared" si="23"/>
        <v>2</v>
      </c>
      <c r="R9" s="85">
        <f t="shared" si="8"/>
        <v>134.00725</v>
      </c>
      <c r="S9" s="85">
        <f t="shared" si="9"/>
        <v>134</v>
      </c>
      <c r="T9" s="323">
        <v>61.5</v>
      </c>
      <c r="U9" s="323">
        <v>72.5</v>
      </c>
      <c r="V9" s="201">
        <f t="shared" si="24"/>
        <v>5</v>
      </c>
      <c r="W9" s="86">
        <f t="shared" si="10"/>
        <v>5</v>
      </c>
      <c r="X9" s="91">
        <f t="shared" si="11"/>
        <v>3</v>
      </c>
      <c r="Y9" s="92">
        <f t="shared" si="12"/>
        <v>128.0067</v>
      </c>
      <c r="Z9" s="92">
        <f t="shared" si="13"/>
        <v>128</v>
      </c>
      <c r="AA9" s="162">
        <v>61</v>
      </c>
      <c r="AB9" s="162">
        <v>67</v>
      </c>
      <c r="AC9" s="524">
        <f t="shared" si="25"/>
        <v>5</v>
      </c>
      <c r="AD9" s="218">
        <f t="shared" si="14"/>
        <v>5</v>
      </c>
      <c r="AE9" s="205">
        <f t="shared" si="15"/>
        <v>6</v>
      </c>
      <c r="AF9" s="206">
        <f t="shared" si="16"/>
        <v>127.0067</v>
      </c>
      <c r="AG9" s="206">
        <f t="shared" si="26"/>
        <v>127</v>
      </c>
      <c r="AH9" s="130">
        <v>60</v>
      </c>
      <c r="AI9" s="130">
        <v>67</v>
      </c>
      <c r="AJ9" s="207">
        <f t="shared" si="17"/>
        <v>0</v>
      </c>
      <c r="AK9" s="208" t="str">
        <f t="shared" si="27"/>
        <v/>
      </c>
      <c r="AL9" s="209" t="str">
        <f t="shared" si="28"/>
        <v xml:space="preserve"> </v>
      </c>
      <c r="AM9" s="210" t="str">
        <f t="shared" si="29"/>
        <v/>
      </c>
      <c r="AN9" s="211" t="str">
        <f t="shared" si="30"/>
        <v/>
      </c>
      <c r="AO9" s="134"/>
      <c r="AP9" s="134"/>
      <c r="AQ9" s="212" t="str">
        <f t="shared" si="18"/>
        <v>0</v>
      </c>
      <c r="AR9" s="213" t="str">
        <f t="shared" si="31"/>
        <v/>
      </c>
      <c r="AS9" s="214">
        <f t="shared" si="19"/>
        <v>4</v>
      </c>
      <c r="AT9" s="215">
        <f t="shared" si="20"/>
        <v>10</v>
      </c>
      <c r="AV9" s="9">
        <v>5</v>
      </c>
      <c r="BF9" s="2">
        <f t="shared" si="36"/>
        <v>6</v>
      </c>
      <c r="BG9" s="2">
        <f t="shared" si="36"/>
        <v>7</v>
      </c>
      <c r="BH9" s="2">
        <f t="shared" si="36"/>
        <v>8</v>
      </c>
      <c r="BI9" s="2">
        <f t="shared" si="36"/>
        <v>9</v>
      </c>
      <c r="BJ9" s="2">
        <f t="shared" si="36"/>
        <v>10</v>
      </c>
      <c r="BK9" s="2">
        <f t="shared" si="36"/>
        <v>11</v>
      </c>
      <c r="BL9" s="2">
        <f t="shared" si="36"/>
        <v>12</v>
      </c>
      <c r="BM9" s="2">
        <f t="shared" si="36"/>
        <v>13</v>
      </c>
      <c r="BN9" s="2">
        <f t="shared" si="36"/>
        <v>14</v>
      </c>
      <c r="BO9" s="2">
        <f t="shared" si="36"/>
        <v>15</v>
      </c>
      <c r="BP9" s="2">
        <f t="shared" si="36"/>
        <v>16</v>
      </c>
      <c r="BQ9" s="2">
        <f t="shared" si="36"/>
        <v>17</v>
      </c>
      <c r="BR9" s="2">
        <f t="shared" si="36"/>
        <v>18</v>
      </c>
      <c r="BS9" s="2">
        <f t="shared" si="36"/>
        <v>19</v>
      </c>
      <c r="BT9" s="32">
        <f t="shared" si="36"/>
        <v>20</v>
      </c>
      <c r="BU9" s="32">
        <f t="shared" si="36"/>
        <v>21</v>
      </c>
      <c r="BV9" s="32">
        <f t="shared" si="36"/>
        <v>22</v>
      </c>
      <c r="BW9" s="32">
        <f t="shared" si="36"/>
        <v>23</v>
      </c>
      <c r="BX9" s="32">
        <f t="shared" si="36"/>
        <v>24</v>
      </c>
      <c r="BY9" s="2">
        <f t="shared" si="36"/>
        <v>25</v>
      </c>
      <c r="BZ9" s="2">
        <f t="shared" si="36"/>
        <v>26</v>
      </c>
      <c r="CA9" s="2">
        <f t="shared" si="36"/>
        <v>27</v>
      </c>
      <c r="CB9" s="2">
        <f t="shared" si="36"/>
        <v>28</v>
      </c>
      <c r="CC9" s="2">
        <f t="shared" si="36"/>
        <v>29</v>
      </c>
      <c r="CD9" s="2">
        <f t="shared" si="36"/>
        <v>30</v>
      </c>
      <c r="CE9" s="2">
        <f t="shared" si="36"/>
        <v>31</v>
      </c>
      <c r="CF9" s="2">
        <f t="shared" si="36"/>
        <v>32</v>
      </c>
      <c r="CG9" s="2">
        <f t="shared" si="36"/>
        <v>33</v>
      </c>
      <c r="CH9" s="2">
        <f t="shared" si="36"/>
        <v>34</v>
      </c>
      <c r="CI9" s="2">
        <f t="shared" si="36"/>
        <v>35</v>
      </c>
      <c r="CJ9" s="2">
        <f t="shared" si="36"/>
        <v>36</v>
      </c>
    </row>
    <row r="10" spans="1:88" ht="22.5" x14ac:dyDescent="0.45">
      <c r="A10" s="114" t="s">
        <v>209</v>
      </c>
      <c r="B10" s="114" t="s">
        <v>210</v>
      </c>
      <c r="C10" s="78" t="str">
        <f t="shared" si="21"/>
        <v xml:space="preserve"> </v>
      </c>
      <c r="D10" s="79" t="str">
        <f t="shared" si="0"/>
        <v/>
      </c>
      <c r="E10" s="199" t="str">
        <f t="shared" si="1"/>
        <v/>
      </c>
      <c r="F10" s="324"/>
      <c r="G10" s="324"/>
      <c r="H10" s="80" t="str">
        <f t="shared" si="2"/>
        <v xml:space="preserve">0 </v>
      </c>
      <c r="I10" s="80" t="str">
        <f t="shared" si="3"/>
        <v/>
      </c>
      <c r="J10" s="71">
        <f t="shared" si="22"/>
        <v>2</v>
      </c>
      <c r="K10" s="72">
        <f t="shared" si="4"/>
        <v>139.0068</v>
      </c>
      <c r="L10" s="72">
        <f t="shared" si="5"/>
        <v>139.0068</v>
      </c>
      <c r="M10" s="123">
        <v>71</v>
      </c>
      <c r="N10" s="123">
        <v>68</v>
      </c>
      <c r="O10" s="73">
        <f t="shared" si="6"/>
        <v>9</v>
      </c>
      <c r="P10" s="216">
        <f t="shared" si="7"/>
        <v>9</v>
      </c>
      <c r="Q10" s="84" t="str">
        <f t="shared" si="23"/>
        <v xml:space="preserve"> </v>
      </c>
      <c r="R10" s="85" t="str">
        <f t="shared" si="8"/>
        <v/>
      </c>
      <c r="S10" s="85" t="str">
        <f t="shared" si="9"/>
        <v/>
      </c>
      <c r="T10" s="323"/>
      <c r="U10" s="323"/>
      <c r="V10" s="201" t="str">
        <f t="shared" si="24"/>
        <v xml:space="preserve">0 </v>
      </c>
      <c r="W10" s="86" t="str">
        <f t="shared" si="10"/>
        <v/>
      </c>
      <c r="X10" s="91" t="str">
        <f t="shared" si="11"/>
        <v xml:space="preserve"> </v>
      </c>
      <c r="Y10" s="92" t="str">
        <f t="shared" si="12"/>
        <v/>
      </c>
      <c r="Z10" s="92" t="str">
        <f t="shared" si="13"/>
        <v/>
      </c>
      <c r="AA10" s="162"/>
      <c r="AB10" s="162"/>
      <c r="AC10" s="524" t="str">
        <f t="shared" si="25"/>
        <v>0</v>
      </c>
      <c r="AD10" s="218" t="str">
        <f t="shared" si="14"/>
        <v/>
      </c>
      <c r="AE10" s="205">
        <f t="shared" si="15"/>
        <v>5</v>
      </c>
      <c r="AF10" s="206">
        <f t="shared" si="16"/>
        <v>130.00655</v>
      </c>
      <c r="AG10" s="206">
        <f t="shared" si="26"/>
        <v>130</v>
      </c>
      <c r="AH10" s="130">
        <v>64.5</v>
      </c>
      <c r="AI10" s="130">
        <v>65.5</v>
      </c>
      <c r="AJ10" s="207">
        <f t="shared" si="17"/>
        <v>0</v>
      </c>
      <c r="AK10" s="208" t="str">
        <f t="shared" si="27"/>
        <v/>
      </c>
      <c r="AL10" s="209">
        <f t="shared" si="28"/>
        <v>1</v>
      </c>
      <c r="AM10" s="210">
        <f t="shared" si="29"/>
        <v>142.00700000000001</v>
      </c>
      <c r="AN10" s="211">
        <f t="shared" si="30"/>
        <v>142.00700000000001</v>
      </c>
      <c r="AO10" s="134">
        <v>72</v>
      </c>
      <c r="AP10" s="134">
        <v>70</v>
      </c>
      <c r="AQ10" s="212">
        <f t="shared" si="18"/>
        <v>3</v>
      </c>
      <c r="AR10" s="213">
        <f t="shared" si="31"/>
        <v>3</v>
      </c>
      <c r="AS10" s="214">
        <f t="shared" si="19"/>
        <v>3</v>
      </c>
      <c r="AT10" s="215">
        <f t="shared" si="20"/>
        <v>12</v>
      </c>
      <c r="AV10" s="2">
        <v>6</v>
      </c>
      <c r="BL10" s="2">
        <f t="shared" si="36"/>
        <v>10</v>
      </c>
      <c r="BM10" s="2">
        <f t="shared" si="36"/>
        <v>11</v>
      </c>
      <c r="BN10" s="2">
        <f t="shared" si="36"/>
        <v>12</v>
      </c>
      <c r="BO10" s="2">
        <f t="shared" si="36"/>
        <v>13</v>
      </c>
      <c r="BP10" s="2">
        <f t="shared" si="36"/>
        <v>14</v>
      </c>
      <c r="BQ10" s="2">
        <f t="shared" si="36"/>
        <v>15</v>
      </c>
      <c r="BR10" s="2">
        <f t="shared" si="36"/>
        <v>16</v>
      </c>
      <c r="BS10" s="2">
        <f t="shared" si="36"/>
        <v>17</v>
      </c>
      <c r="BT10" s="32">
        <f t="shared" si="36"/>
        <v>18</v>
      </c>
      <c r="BU10" s="32">
        <f t="shared" si="36"/>
        <v>19</v>
      </c>
      <c r="BV10" s="32">
        <f t="shared" si="36"/>
        <v>20</v>
      </c>
      <c r="BW10" s="32">
        <f t="shared" si="36"/>
        <v>21</v>
      </c>
      <c r="BX10" s="32">
        <f t="shared" si="36"/>
        <v>22</v>
      </c>
      <c r="BY10" s="2">
        <f t="shared" si="36"/>
        <v>23</v>
      </c>
      <c r="BZ10" s="2">
        <f t="shared" si="36"/>
        <v>24</v>
      </c>
      <c r="CA10" s="2">
        <f t="shared" si="36"/>
        <v>25</v>
      </c>
      <c r="CB10" s="2">
        <f t="shared" si="36"/>
        <v>26</v>
      </c>
      <c r="CC10" s="2">
        <f t="shared" si="36"/>
        <v>27</v>
      </c>
      <c r="CD10" s="2">
        <f t="shared" si="36"/>
        <v>28</v>
      </c>
      <c r="CE10" s="2">
        <f t="shared" si="36"/>
        <v>29</v>
      </c>
      <c r="CF10" s="2">
        <f t="shared" si="36"/>
        <v>30</v>
      </c>
      <c r="CG10" s="2">
        <f t="shared" si="36"/>
        <v>31</v>
      </c>
      <c r="CH10" s="2">
        <f t="shared" si="36"/>
        <v>32</v>
      </c>
      <c r="CI10" s="2">
        <f t="shared" si="36"/>
        <v>33</v>
      </c>
      <c r="CJ10" s="2">
        <f t="shared" si="36"/>
        <v>34</v>
      </c>
    </row>
    <row r="11" spans="1:88" ht="22.5" x14ac:dyDescent="0.45">
      <c r="A11" s="114" t="s">
        <v>212</v>
      </c>
      <c r="B11" s="114" t="s">
        <v>211</v>
      </c>
      <c r="C11" s="78" t="str">
        <f t="shared" si="21"/>
        <v xml:space="preserve"> </v>
      </c>
      <c r="D11" s="79" t="str">
        <f t="shared" si="0"/>
        <v/>
      </c>
      <c r="E11" s="199" t="str">
        <f t="shared" si="1"/>
        <v/>
      </c>
      <c r="F11" s="324"/>
      <c r="G11" s="324"/>
      <c r="H11" s="80" t="str">
        <f t="shared" si="2"/>
        <v xml:space="preserve">0 </v>
      </c>
      <c r="I11" s="80" t="str">
        <f t="shared" si="3"/>
        <v/>
      </c>
      <c r="J11" s="71">
        <f t="shared" si="22"/>
        <v>7</v>
      </c>
      <c r="K11" s="72">
        <f t="shared" si="4"/>
        <v>127.5064</v>
      </c>
      <c r="L11" s="72">
        <f t="shared" si="5"/>
        <v>127.5</v>
      </c>
      <c r="M11" s="123">
        <v>63.5</v>
      </c>
      <c r="N11" s="123">
        <v>64</v>
      </c>
      <c r="O11" s="73">
        <f t="shared" si="6"/>
        <v>0</v>
      </c>
      <c r="P11" s="216" t="str">
        <f t="shared" si="7"/>
        <v/>
      </c>
      <c r="Q11" s="84">
        <f t="shared" si="23"/>
        <v>3</v>
      </c>
      <c r="R11" s="85">
        <f t="shared" si="8"/>
        <v>133.50639999999999</v>
      </c>
      <c r="S11" s="85">
        <f t="shared" si="9"/>
        <v>133.5</v>
      </c>
      <c r="T11" s="323">
        <v>69.5</v>
      </c>
      <c r="U11" s="323">
        <v>64</v>
      </c>
      <c r="V11" s="201">
        <f t="shared" si="24"/>
        <v>0</v>
      </c>
      <c r="W11" s="86" t="str">
        <f t="shared" si="10"/>
        <v/>
      </c>
      <c r="X11" s="91">
        <f t="shared" si="11"/>
        <v>1</v>
      </c>
      <c r="Y11" s="92">
        <f t="shared" si="12"/>
        <v>135.50650000000002</v>
      </c>
      <c r="Z11" s="92">
        <f t="shared" si="13"/>
        <v>135.50650000000002</v>
      </c>
      <c r="AA11" s="162">
        <v>70.5</v>
      </c>
      <c r="AB11" s="162">
        <v>65</v>
      </c>
      <c r="AC11" s="524">
        <f t="shared" si="25"/>
        <v>9</v>
      </c>
      <c r="AD11" s="218">
        <f t="shared" si="14"/>
        <v>9</v>
      </c>
      <c r="AE11" s="205" t="str">
        <f t="shared" si="15"/>
        <v xml:space="preserve"> </v>
      </c>
      <c r="AF11" s="206" t="str">
        <f t="shared" si="16"/>
        <v/>
      </c>
      <c r="AG11" s="206" t="str">
        <f t="shared" si="26"/>
        <v/>
      </c>
      <c r="AH11" s="130"/>
      <c r="AI11" s="130"/>
      <c r="AJ11" s="207" t="str">
        <f t="shared" si="17"/>
        <v>0</v>
      </c>
      <c r="AK11" s="208" t="str">
        <f t="shared" si="27"/>
        <v/>
      </c>
      <c r="AL11" s="209">
        <f t="shared" si="28"/>
        <v>2</v>
      </c>
      <c r="AM11" s="210">
        <f t="shared" si="29"/>
        <v>0</v>
      </c>
      <c r="AN11" s="211">
        <f t="shared" si="30"/>
        <v>0</v>
      </c>
      <c r="AO11" s="134">
        <v>0</v>
      </c>
      <c r="AP11" s="134">
        <v>0</v>
      </c>
      <c r="AQ11" s="212">
        <f t="shared" si="18"/>
        <v>0</v>
      </c>
      <c r="AR11" s="213" t="str">
        <f t="shared" si="31"/>
        <v/>
      </c>
      <c r="AS11" s="214">
        <f t="shared" si="19"/>
        <v>4</v>
      </c>
      <c r="AT11" s="215">
        <f t="shared" si="20"/>
        <v>9</v>
      </c>
      <c r="AV11" s="9">
        <v>7</v>
      </c>
      <c r="BQ11" s="2">
        <f t="shared" si="36"/>
        <v>13</v>
      </c>
      <c r="BR11" s="2">
        <f t="shared" si="36"/>
        <v>14</v>
      </c>
      <c r="BS11" s="2">
        <f t="shared" si="36"/>
        <v>15</v>
      </c>
      <c r="BT11" s="32">
        <f t="shared" si="36"/>
        <v>16</v>
      </c>
      <c r="BU11" s="32">
        <f t="shared" si="36"/>
        <v>17</v>
      </c>
      <c r="BV11" s="32">
        <f t="shared" si="36"/>
        <v>18</v>
      </c>
      <c r="BW11" s="32">
        <f t="shared" si="36"/>
        <v>19</v>
      </c>
      <c r="BX11" s="32">
        <f t="shared" si="36"/>
        <v>20</v>
      </c>
      <c r="BY11" s="2">
        <f t="shared" si="36"/>
        <v>21</v>
      </c>
      <c r="BZ11" s="2">
        <f t="shared" si="36"/>
        <v>22</v>
      </c>
      <c r="CA11" s="2">
        <f t="shared" si="36"/>
        <v>23</v>
      </c>
      <c r="CB11" s="2">
        <f t="shared" si="36"/>
        <v>24</v>
      </c>
      <c r="CC11" s="2">
        <f t="shared" si="36"/>
        <v>25</v>
      </c>
      <c r="CD11" s="2">
        <f t="shared" si="36"/>
        <v>26</v>
      </c>
      <c r="CE11" s="2">
        <f t="shared" si="36"/>
        <v>27</v>
      </c>
      <c r="CF11" s="2">
        <f t="shared" si="36"/>
        <v>28</v>
      </c>
      <c r="CG11" s="2">
        <f t="shared" si="36"/>
        <v>29</v>
      </c>
      <c r="CH11" s="2">
        <f t="shared" si="36"/>
        <v>30</v>
      </c>
      <c r="CI11" s="2">
        <f t="shared" si="36"/>
        <v>31</v>
      </c>
      <c r="CJ11" s="2">
        <f t="shared" si="36"/>
        <v>32</v>
      </c>
    </row>
    <row r="12" spans="1:88" ht="22.5" x14ac:dyDescent="0.45">
      <c r="A12" s="114" t="s">
        <v>213</v>
      </c>
      <c r="B12" s="114" t="s">
        <v>214</v>
      </c>
      <c r="C12" s="78" t="str">
        <f t="shared" si="21"/>
        <v xml:space="preserve"> </v>
      </c>
      <c r="D12" s="79" t="str">
        <f t="shared" si="0"/>
        <v/>
      </c>
      <c r="E12" s="199" t="str">
        <f t="shared" si="1"/>
        <v/>
      </c>
      <c r="F12" s="324"/>
      <c r="G12" s="324"/>
      <c r="H12" s="80" t="str">
        <f t="shared" si="2"/>
        <v xml:space="preserve">0 </v>
      </c>
      <c r="I12" s="80" t="str">
        <f t="shared" si="3"/>
        <v/>
      </c>
      <c r="J12" s="71">
        <f t="shared" si="22"/>
        <v>3</v>
      </c>
      <c r="K12" s="72">
        <f t="shared" si="4"/>
        <v>136.50715</v>
      </c>
      <c r="L12" s="72">
        <f t="shared" si="5"/>
        <v>136.50715</v>
      </c>
      <c r="M12" s="123">
        <v>65</v>
      </c>
      <c r="N12" s="123">
        <v>71.5</v>
      </c>
      <c r="O12" s="73">
        <f t="shared" si="6"/>
        <v>7</v>
      </c>
      <c r="P12" s="216">
        <f t="shared" si="7"/>
        <v>7</v>
      </c>
      <c r="Q12" s="84" t="str">
        <f t="shared" si="23"/>
        <v xml:space="preserve"> </v>
      </c>
      <c r="R12" s="85" t="str">
        <f t="shared" si="8"/>
        <v/>
      </c>
      <c r="S12" s="85" t="str">
        <f t="shared" si="9"/>
        <v/>
      </c>
      <c r="T12" s="323"/>
      <c r="U12" s="323"/>
      <c r="V12" s="201" t="str">
        <f t="shared" si="24"/>
        <v xml:space="preserve">0 </v>
      </c>
      <c r="W12" s="86" t="str">
        <f t="shared" si="10"/>
        <v/>
      </c>
      <c r="X12" s="91" t="str">
        <f t="shared" si="11"/>
        <v xml:space="preserve"> </v>
      </c>
      <c r="Y12" s="92" t="str">
        <f t="shared" si="12"/>
        <v/>
      </c>
      <c r="Z12" s="92" t="str">
        <f t="shared" si="13"/>
        <v/>
      </c>
      <c r="AA12" s="162"/>
      <c r="AB12" s="162"/>
      <c r="AC12" s="525" t="str">
        <f t="shared" si="25"/>
        <v>0</v>
      </c>
      <c r="AD12" s="218" t="str">
        <f t="shared" si="14"/>
        <v/>
      </c>
      <c r="AE12" s="205" t="str">
        <f t="shared" si="15"/>
        <v xml:space="preserve"> </v>
      </c>
      <c r="AF12" s="206" t="str">
        <f t="shared" si="16"/>
        <v/>
      </c>
      <c r="AG12" s="206" t="str">
        <f t="shared" si="26"/>
        <v/>
      </c>
      <c r="AH12" s="130"/>
      <c r="AI12" s="130"/>
      <c r="AJ12" s="220" t="str">
        <f t="shared" si="17"/>
        <v>0</v>
      </c>
      <c r="AK12" s="221" t="str">
        <f t="shared" si="27"/>
        <v/>
      </c>
      <c r="AL12" s="209" t="str">
        <f t="shared" si="28"/>
        <v xml:space="preserve"> </v>
      </c>
      <c r="AM12" s="210" t="str">
        <f t="shared" si="29"/>
        <v/>
      </c>
      <c r="AN12" s="211" t="str">
        <f t="shared" si="30"/>
        <v/>
      </c>
      <c r="AO12" s="134"/>
      <c r="AP12" s="134"/>
      <c r="AQ12" s="222" t="str">
        <f t="shared" si="18"/>
        <v>0</v>
      </c>
      <c r="AR12" s="213" t="str">
        <f t="shared" si="31"/>
        <v/>
      </c>
      <c r="AS12" s="214">
        <f t="shared" si="19"/>
        <v>1</v>
      </c>
      <c r="AT12" s="215">
        <f t="shared" si="20"/>
        <v>7</v>
      </c>
      <c r="AV12" s="2">
        <v>8</v>
      </c>
      <c r="BT12" s="32"/>
      <c r="BU12" s="32"/>
      <c r="BV12" s="32">
        <f t="shared" si="36"/>
        <v>16</v>
      </c>
      <c r="BW12" s="32">
        <f t="shared" si="36"/>
        <v>17</v>
      </c>
      <c r="BX12" s="32">
        <f t="shared" si="36"/>
        <v>18</v>
      </c>
      <c r="BY12" s="2">
        <f t="shared" si="36"/>
        <v>19</v>
      </c>
      <c r="BZ12" s="2">
        <f t="shared" si="36"/>
        <v>20</v>
      </c>
      <c r="CA12" s="2">
        <f t="shared" si="36"/>
        <v>21</v>
      </c>
      <c r="CB12" s="2">
        <f t="shared" si="36"/>
        <v>22</v>
      </c>
      <c r="CC12" s="2">
        <f t="shared" si="36"/>
        <v>23</v>
      </c>
      <c r="CD12" s="2">
        <f t="shared" si="36"/>
        <v>24</v>
      </c>
      <c r="CE12" s="2">
        <f>SUM(CE11-2)</f>
        <v>25</v>
      </c>
      <c r="CF12" s="2">
        <f t="shared" si="36"/>
        <v>26</v>
      </c>
      <c r="CG12" s="2">
        <f t="shared" si="36"/>
        <v>27</v>
      </c>
      <c r="CH12" s="2">
        <f t="shared" si="36"/>
        <v>28</v>
      </c>
      <c r="CI12" s="2">
        <f t="shared" si="36"/>
        <v>29</v>
      </c>
      <c r="CJ12" s="2">
        <f t="shared" si="36"/>
        <v>30</v>
      </c>
    </row>
    <row r="13" spans="1:88" ht="22.5" x14ac:dyDescent="0.45">
      <c r="A13" s="114" t="s">
        <v>92</v>
      </c>
      <c r="B13" s="114" t="s">
        <v>237</v>
      </c>
      <c r="C13" s="78" t="str">
        <f t="shared" si="21"/>
        <v xml:space="preserve"> </v>
      </c>
      <c r="D13" s="79" t="str">
        <f t="shared" si="0"/>
        <v/>
      </c>
      <c r="E13" s="199" t="str">
        <f t="shared" si="1"/>
        <v/>
      </c>
      <c r="F13" s="324"/>
      <c r="G13" s="324"/>
      <c r="H13" s="80" t="str">
        <f t="shared" si="2"/>
        <v xml:space="preserve">0 </v>
      </c>
      <c r="I13" s="80" t="str">
        <f t="shared" si="3"/>
        <v/>
      </c>
      <c r="J13" s="71" t="str">
        <f t="shared" si="22"/>
        <v xml:space="preserve"> </v>
      </c>
      <c r="K13" s="72" t="str">
        <f t="shared" si="4"/>
        <v/>
      </c>
      <c r="L13" s="72" t="str">
        <f t="shared" si="5"/>
        <v/>
      </c>
      <c r="M13" s="123"/>
      <c r="N13" s="123"/>
      <c r="O13" s="73" t="str">
        <f t="shared" si="6"/>
        <v xml:space="preserve">0 </v>
      </c>
      <c r="P13" s="216" t="str">
        <f t="shared" si="7"/>
        <v/>
      </c>
      <c r="Q13" s="84">
        <f t="shared" si="23"/>
        <v>1</v>
      </c>
      <c r="R13" s="85">
        <f t="shared" si="8"/>
        <v>141.00720000000001</v>
      </c>
      <c r="S13" s="85">
        <f t="shared" si="9"/>
        <v>141.00720000000001</v>
      </c>
      <c r="T13" s="323">
        <v>69</v>
      </c>
      <c r="U13" s="323">
        <v>72</v>
      </c>
      <c r="V13" s="201">
        <f t="shared" si="24"/>
        <v>7</v>
      </c>
      <c r="W13" s="86">
        <f t="shared" si="10"/>
        <v>7</v>
      </c>
      <c r="X13" s="91">
        <f t="shared" ref="X13:X43" si="37">IF(ISBLANK(AA13)," ",_xlfn.RANK.EQ(Z13,Z$4:Z$43))</f>
        <v>2</v>
      </c>
      <c r="Y13" s="92">
        <f t="shared" ref="Y13:Y43" si="38">IF(ISBLANK(AA13),"",(AA13+(AB13*1.0001)))</f>
        <v>135.00659999999999</v>
      </c>
      <c r="Z13" s="92">
        <f t="shared" si="13"/>
        <v>135.00659999999999</v>
      </c>
      <c r="AA13" s="162">
        <v>69</v>
      </c>
      <c r="AB13" s="162">
        <v>66</v>
      </c>
      <c r="AC13" s="525">
        <f t="shared" si="25"/>
        <v>7</v>
      </c>
      <c r="AD13" s="218">
        <f t="shared" si="14"/>
        <v>7</v>
      </c>
      <c r="AE13" s="205">
        <f t="shared" ref="AE13:AE43" si="39">IF(ISBLANK(AH13)," ",_xlfn.RANK.EQ(AG13,AG$4:AG$43))</f>
        <v>1</v>
      </c>
      <c r="AF13" s="206">
        <f t="shared" ref="AF13:AF43" si="40">IF(ISBLANK(AH13),"",(AH13+(AI13*1.0001)))</f>
        <v>139.50704999999999</v>
      </c>
      <c r="AG13" s="206">
        <f t="shared" si="26"/>
        <v>139.50704999999999</v>
      </c>
      <c r="AH13" s="130">
        <v>69</v>
      </c>
      <c r="AI13" s="130">
        <v>70.5</v>
      </c>
      <c r="AJ13" s="220">
        <f t="shared" si="17"/>
        <v>11</v>
      </c>
      <c r="AK13" s="221">
        <f t="shared" si="27"/>
        <v>11</v>
      </c>
      <c r="AL13" s="209" t="str">
        <f t="shared" ref="AL13:AL43" si="41">IF(ISBLANK(AO13)," ",_xlfn.RANK.EQ(AM13,AM$4:AM$43))</f>
        <v xml:space="preserve"> </v>
      </c>
      <c r="AM13" s="210" t="str">
        <f t="shared" si="29"/>
        <v/>
      </c>
      <c r="AN13" s="211" t="str">
        <f t="shared" si="30"/>
        <v/>
      </c>
      <c r="AO13" s="134"/>
      <c r="AP13" s="134"/>
      <c r="AQ13" s="222" t="str">
        <f t="shared" si="18"/>
        <v>0</v>
      </c>
      <c r="AR13" s="213" t="str">
        <f t="shared" si="31"/>
        <v/>
      </c>
      <c r="AS13" s="214">
        <f t="shared" si="19"/>
        <v>3</v>
      </c>
      <c r="AT13" s="215">
        <f t="shared" si="20"/>
        <v>25</v>
      </c>
      <c r="AV13" s="11">
        <v>9</v>
      </c>
      <c r="BT13" s="32"/>
      <c r="BU13" s="32"/>
      <c r="BV13" s="32"/>
      <c r="BW13" s="32"/>
      <c r="BX13" s="32"/>
      <c r="CA13" s="2">
        <f t="shared" si="36"/>
        <v>19</v>
      </c>
      <c r="CB13" s="2">
        <f t="shared" si="36"/>
        <v>20</v>
      </c>
      <c r="CC13" s="2">
        <f t="shared" si="36"/>
        <v>21</v>
      </c>
      <c r="CD13" s="2">
        <f t="shared" si="36"/>
        <v>22</v>
      </c>
      <c r="CE13" s="2">
        <f>SUM(CE12-2)</f>
        <v>23</v>
      </c>
      <c r="CF13" s="2">
        <f t="shared" si="36"/>
        <v>24</v>
      </c>
      <c r="CG13" s="2">
        <f t="shared" si="36"/>
        <v>25</v>
      </c>
      <c r="CH13" s="2">
        <f t="shared" si="36"/>
        <v>26</v>
      </c>
      <c r="CI13" s="2">
        <f t="shared" si="36"/>
        <v>27</v>
      </c>
      <c r="CJ13" s="2">
        <f t="shared" si="36"/>
        <v>28</v>
      </c>
    </row>
    <row r="14" spans="1:88" ht="22.5" x14ac:dyDescent="0.45">
      <c r="A14" s="114" t="s">
        <v>238</v>
      </c>
      <c r="B14" s="114" t="s">
        <v>239</v>
      </c>
      <c r="C14" s="78" t="str">
        <f t="shared" si="21"/>
        <v xml:space="preserve"> </v>
      </c>
      <c r="D14" s="79" t="str">
        <f t="shared" si="0"/>
        <v/>
      </c>
      <c r="E14" s="199" t="str">
        <f t="shared" si="1"/>
        <v/>
      </c>
      <c r="F14" s="324"/>
      <c r="G14" s="324"/>
      <c r="H14" s="80" t="str">
        <f t="shared" si="2"/>
        <v xml:space="preserve">0 </v>
      </c>
      <c r="I14" s="80" t="str">
        <f t="shared" si="3"/>
        <v/>
      </c>
      <c r="J14" s="71" t="str">
        <f t="shared" si="22"/>
        <v xml:space="preserve"> </v>
      </c>
      <c r="K14" s="72" t="str">
        <f t="shared" si="4"/>
        <v/>
      </c>
      <c r="L14" s="72" t="str">
        <f t="shared" si="5"/>
        <v/>
      </c>
      <c r="M14" s="123"/>
      <c r="N14" s="123"/>
      <c r="O14" s="73" t="str">
        <f t="shared" si="6"/>
        <v xml:space="preserve">0 </v>
      </c>
      <c r="P14" s="216" t="str">
        <f t="shared" si="7"/>
        <v/>
      </c>
      <c r="Q14" s="84">
        <f t="shared" si="23"/>
        <v>4</v>
      </c>
      <c r="R14" s="85">
        <f t="shared" si="8"/>
        <v>64</v>
      </c>
      <c r="S14" s="85">
        <f t="shared" si="9"/>
        <v>64</v>
      </c>
      <c r="T14" s="323">
        <v>64</v>
      </c>
      <c r="U14" s="323">
        <v>0</v>
      </c>
      <c r="V14" s="201">
        <f t="shared" si="24"/>
        <v>0</v>
      </c>
      <c r="W14" s="86" t="str">
        <f t="shared" si="10"/>
        <v/>
      </c>
      <c r="X14" s="91">
        <f t="shared" si="37"/>
        <v>4</v>
      </c>
      <c r="Y14" s="92">
        <f t="shared" si="38"/>
        <v>123.006</v>
      </c>
      <c r="Z14" s="92">
        <f t="shared" si="13"/>
        <v>123.006</v>
      </c>
      <c r="AA14" s="162">
        <v>63</v>
      </c>
      <c r="AB14" s="162">
        <v>60</v>
      </c>
      <c r="AC14" s="525">
        <f t="shared" si="25"/>
        <v>0</v>
      </c>
      <c r="AD14" s="218" t="str">
        <f t="shared" si="14"/>
        <v/>
      </c>
      <c r="AE14" s="205" t="str">
        <f t="shared" si="39"/>
        <v xml:space="preserve"> </v>
      </c>
      <c r="AF14" s="206" t="str">
        <f t="shared" si="40"/>
        <v/>
      </c>
      <c r="AG14" s="206" t="str">
        <f t="shared" si="26"/>
        <v/>
      </c>
      <c r="AH14" s="130"/>
      <c r="AI14" s="130"/>
      <c r="AJ14" s="220" t="str">
        <f t="shared" si="17"/>
        <v>0</v>
      </c>
      <c r="AK14" s="221" t="str">
        <f t="shared" si="27"/>
        <v/>
      </c>
      <c r="AL14" s="209" t="str">
        <f t="shared" si="41"/>
        <v xml:space="preserve"> </v>
      </c>
      <c r="AM14" s="210" t="str">
        <f t="shared" si="29"/>
        <v/>
      </c>
      <c r="AN14" s="211" t="str">
        <f t="shared" si="30"/>
        <v/>
      </c>
      <c r="AO14" s="134"/>
      <c r="AP14" s="134"/>
      <c r="AQ14" s="222" t="str">
        <f t="shared" si="18"/>
        <v>0</v>
      </c>
      <c r="AR14" s="213" t="str">
        <f t="shared" si="31"/>
        <v/>
      </c>
      <c r="AS14" s="214">
        <f t="shared" si="19"/>
        <v>2</v>
      </c>
      <c r="AT14" s="215">
        <f t="shared" si="20"/>
        <v>0</v>
      </c>
      <c r="AV14" s="2">
        <v>10</v>
      </c>
      <c r="BT14" s="32"/>
      <c r="BU14" s="32"/>
      <c r="BV14" s="32"/>
      <c r="BW14" s="32"/>
      <c r="BX14" s="32"/>
      <c r="CF14" s="2">
        <f t="shared" si="36"/>
        <v>22</v>
      </c>
      <c r="CG14" s="2">
        <f t="shared" si="36"/>
        <v>23</v>
      </c>
      <c r="CH14" s="2">
        <f t="shared" si="36"/>
        <v>24</v>
      </c>
      <c r="CI14" s="2">
        <f t="shared" si="36"/>
        <v>25</v>
      </c>
      <c r="CJ14" s="2">
        <f t="shared" si="36"/>
        <v>26</v>
      </c>
    </row>
    <row r="15" spans="1:88" ht="22.5" x14ac:dyDescent="0.45">
      <c r="A15" s="114" t="s">
        <v>313</v>
      </c>
      <c r="B15" s="157" t="s">
        <v>314</v>
      </c>
      <c r="C15" s="78" t="str">
        <f t="shared" si="21"/>
        <v xml:space="preserve"> </v>
      </c>
      <c r="D15" s="79" t="str">
        <f t="shared" si="0"/>
        <v/>
      </c>
      <c r="E15" s="199" t="str">
        <f t="shared" si="1"/>
        <v/>
      </c>
      <c r="F15" s="324"/>
      <c r="G15" s="324"/>
      <c r="H15" s="80" t="str">
        <f t="shared" si="2"/>
        <v xml:space="preserve">0 </v>
      </c>
      <c r="I15" s="80" t="str">
        <f t="shared" si="3"/>
        <v/>
      </c>
      <c r="J15" s="71" t="str">
        <f t="shared" si="22"/>
        <v xml:space="preserve"> </v>
      </c>
      <c r="K15" s="72" t="str">
        <f t="shared" si="4"/>
        <v/>
      </c>
      <c r="L15" s="72" t="str">
        <f t="shared" si="5"/>
        <v/>
      </c>
      <c r="M15" s="123"/>
      <c r="N15" s="123"/>
      <c r="O15" s="73" t="str">
        <f t="shared" si="6"/>
        <v xml:space="preserve">0 </v>
      </c>
      <c r="P15" s="216" t="str">
        <f t="shared" si="7"/>
        <v/>
      </c>
      <c r="Q15" s="84" t="str">
        <f t="shared" si="23"/>
        <v xml:space="preserve"> </v>
      </c>
      <c r="R15" s="85" t="str">
        <f t="shared" si="8"/>
        <v/>
      </c>
      <c r="S15" s="85" t="str">
        <f t="shared" si="9"/>
        <v/>
      </c>
      <c r="T15" s="323"/>
      <c r="U15" s="323"/>
      <c r="V15" s="201" t="str">
        <f t="shared" si="24"/>
        <v xml:space="preserve">0 </v>
      </c>
      <c r="W15" s="86" t="str">
        <f t="shared" si="10"/>
        <v/>
      </c>
      <c r="X15" s="91" t="str">
        <f t="shared" si="37"/>
        <v xml:space="preserve"> </v>
      </c>
      <c r="Y15" s="92" t="str">
        <f t="shared" si="38"/>
        <v/>
      </c>
      <c r="Z15" s="92" t="str">
        <f t="shared" si="13"/>
        <v/>
      </c>
      <c r="AA15" s="162"/>
      <c r="AB15" s="162"/>
      <c r="AC15" s="525" t="str">
        <f t="shared" si="25"/>
        <v>0</v>
      </c>
      <c r="AD15" s="218" t="str">
        <f t="shared" si="14"/>
        <v/>
      </c>
      <c r="AE15" s="205">
        <f t="shared" si="39"/>
        <v>3</v>
      </c>
      <c r="AF15" s="206">
        <f t="shared" si="40"/>
        <v>132.0068</v>
      </c>
      <c r="AG15" s="206">
        <f t="shared" si="26"/>
        <v>132.0068</v>
      </c>
      <c r="AH15" s="130">
        <v>64</v>
      </c>
      <c r="AI15" s="130">
        <v>68</v>
      </c>
      <c r="AJ15" s="220">
        <f t="shared" si="17"/>
        <v>7</v>
      </c>
      <c r="AK15" s="221">
        <f t="shared" si="27"/>
        <v>7</v>
      </c>
      <c r="AL15" s="209" t="str">
        <f t="shared" si="41"/>
        <v xml:space="preserve"> </v>
      </c>
      <c r="AM15" s="210" t="str">
        <f t="shared" si="29"/>
        <v/>
      </c>
      <c r="AN15" s="211" t="str">
        <f t="shared" si="30"/>
        <v/>
      </c>
      <c r="AO15" s="134"/>
      <c r="AP15" s="134"/>
      <c r="AQ15" s="222" t="str">
        <f t="shared" si="18"/>
        <v>0</v>
      </c>
      <c r="AR15" s="213" t="str">
        <f t="shared" si="31"/>
        <v/>
      </c>
      <c r="AS15" s="214">
        <f t="shared" si="19"/>
        <v>1</v>
      </c>
      <c r="AT15" s="215">
        <f t="shared" si="20"/>
        <v>7</v>
      </c>
      <c r="BA15" s="12"/>
      <c r="BB15" s="12"/>
      <c r="BC15" s="12"/>
      <c r="BD15" s="12"/>
      <c r="BT15" s="32"/>
      <c r="BU15" s="32"/>
      <c r="BV15" s="32"/>
      <c r="BW15" s="32"/>
      <c r="BX15" s="32"/>
    </row>
    <row r="16" spans="1:88" ht="22.5" x14ac:dyDescent="0.45">
      <c r="A16" s="114" t="s">
        <v>315</v>
      </c>
      <c r="B16" s="157" t="s">
        <v>316</v>
      </c>
      <c r="C16" s="78" t="str">
        <f t="shared" si="21"/>
        <v xml:space="preserve"> </v>
      </c>
      <c r="D16" s="79" t="str">
        <f t="shared" si="0"/>
        <v/>
      </c>
      <c r="E16" s="199" t="str">
        <f t="shared" si="1"/>
        <v/>
      </c>
      <c r="F16" s="117"/>
      <c r="G16" s="117"/>
      <c r="H16" s="80" t="str">
        <f t="shared" si="2"/>
        <v xml:space="preserve">0 </v>
      </c>
      <c r="I16" s="80" t="str">
        <f t="shared" si="3"/>
        <v/>
      </c>
      <c r="J16" s="71" t="str">
        <f t="shared" si="22"/>
        <v xml:space="preserve"> </v>
      </c>
      <c r="K16" s="72" t="str">
        <f t="shared" si="4"/>
        <v/>
      </c>
      <c r="L16" s="72" t="str">
        <f t="shared" si="5"/>
        <v/>
      </c>
      <c r="M16" s="119"/>
      <c r="N16" s="119"/>
      <c r="O16" s="73" t="str">
        <f t="shared" si="6"/>
        <v xml:space="preserve">0 </v>
      </c>
      <c r="P16" s="216" t="str">
        <f t="shared" si="7"/>
        <v/>
      </c>
      <c r="Q16" s="84" t="str">
        <f t="shared" si="23"/>
        <v xml:space="preserve"> </v>
      </c>
      <c r="R16" s="85" t="str">
        <f t="shared" si="8"/>
        <v/>
      </c>
      <c r="S16" s="85" t="str">
        <f t="shared" si="9"/>
        <v/>
      </c>
      <c r="T16" s="126"/>
      <c r="U16" s="126"/>
      <c r="V16" s="201" t="str">
        <f t="shared" si="24"/>
        <v xml:space="preserve">0 </v>
      </c>
      <c r="W16" s="86" t="str">
        <f t="shared" si="10"/>
        <v/>
      </c>
      <c r="X16" s="91" t="str">
        <f t="shared" si="37"/>
        <v xml:space="preserve"> </v>
      </c>
      <c r="Y16" s="92" t="str">
        <f t="shared" si="38"/>
        <v/>
      </c>
      <c r="Z16" s="92" t="str">
        <f t="shared" si="13"/>
        <v/>
      </c>
      <c r="AA16" s="319"/>
      <c r="AB16" s="319"/>
      <c r="AC16" s="525" t="str">
        <f t="shared" si="25"/>
        <v>0</v>
      </c>
      <c r="AD16" s="218" t="str">
        <f t="shared" si="14"/>
        <v/>
      </c>
      <c r="AE16" s="205">
        <f t="shared" si="39"/>
        <v>7</v>
      </c>
      <c r="AF16" s="206">
        <f t="shared" si="40"/>
        <v>0</v>
      </c>
      <c r="AG16" s="206">
        <f t="shared" si="26"/>
        <v>0</v>
      </c>
      <c r="AH16" s="130">
        <v>0</v>
      </c>
      <c r="AI16" s="131">
        <v>0</v>
      </c>
      <c r="AJ16" s="220">
        <f t="shared" si="17"/>
        <v>0</v>
      </c>
      <c r="AK16" s="221" t="str">
        <f t="shared" si="27"/>
        <v/>
      </c>
      <c r="AL16" s="209" t="str">
        <f t="shared" si="41"/>
        <v xml:space="preserve"> </v>
      </c>
      <c r="AM16" s="210" t="str">
        <f t="shared" si="29"/>
        <v/>
      </c>
      <c r="AN16" s="211" t="str">
        <f t="shared" si="30"/>
        <v/>
      </c>
      <c r="AO16" s="134"/>
      <c r="AP16" s="134"/>
      <c r="AQ16" s="222" t="str">
        <f t="shared" si="18"/>
        <v>0</v>
      </c>
      <c r="AR16" s="213" t="str">
        <f t="shared" si="31"/>
        <v/>
      </c>
      <c r="AS16" s="214">
        <f t="shared" si="19"/>
        <v>1</v>
      </c>
      <c r="AT16" s="215">
        <f t="shared" si="20"/>
        <v>0</v>
      </c>
      <c r="AZ16" s="2" t="s">
        <v>6</v>
      </c>
      <c r="BA16" s="12"/>
      <c r="BB16" s="12"/>
      <c r="BC16" s="12"/>
      <c r="BD16" s="12"/>
      <c r="BT16" s="32"/>
      <c r="BU16" s="32"/>
      <c r="BV16" s="32"/>
      <c r="BW16" s="32"/>
      <c r="BX16" s="32"/>
    </row>
    <row r="17" spans="1:76" ht="22.5" x14ac:dyDescent="0.45">
      <c r="A17" s="114" t="s">
        <v>308</v>
      </c>
      <c r="B17" s="157" t="s">
        <v>312</v>
      </c>
      <c r="C17" s="78" t="str">
        <f t="shared" si="21"/>
        <v xml:space="preserve"> </v>
      </c>
      <c r="D17" s="79" t="str">
        <f t="shared" si="0"/>
        <v/>
      </c>
      <c r="E17" s="199" t="str">
        <f t="shared" si="1"/>
        <v/>
      </c>
      <c r="F17" s="117"/>
      <c r="G17" s="117"/>
      <c r="H17" s="80" t="str">
        <f t="shared" si="2"/>
        <v xml:space="preserve">0 </v>
      </c>
      <c r="I17" s="80" t="str">
        <f t="shared" si="3"/>
        <v/>
      </c>
      <c r="J17" s="74" t="str">
        <f t="shared" si="22"/>
        <v xml:space="preserve"> </v>
      </c>
      <c r="K17" s="72" t="str">
        <f t="shared" si="4"/>
        <v/>
      </c>
      <c r="L17" s="72" t="str">
        <f t="shared" si="5"/>
        <v/>
      </c>
      <c r="M17" s="120"/>
      <c r="N17" s="121"/>
      <c r="O17" s="73" t="str">
        <f t="shared" si="6"/>
        <v xml:space="preserve">0 </v>
      </c>
      <c r="P17" s="216" t="str">
        <f t="shared" si="7"/>
        <v/>
      </c>
      <c r="Q17" s="84" t="str">
        <f t="shared" si="23"/>
        <v xml:space="preserve"> </v>
      </c>
      <c r="R17" s="85" t="str">
        <f t="shared" si="8"/>
        <v/>
      </c>
      <c r="S17" s="85" t="str">
        <f t="shared" si="9"/>
        <v/>
      </c>
      <c r="T17" s="127"/>
      <c r="U17" s="127"/>
      <c r="V17" s="201" t="str">
        <f t="shared" si="24"/>
        <v xml:space="preserve">0 </v>
      </c>
      <c r="W17" s="86" t="str">
        <f t="shared" si="10"/>
        <v/>
      </c>
      <c r="X17" s="91" t="str">
        <f t="shared" si="37"/>
        <v xml:space="preserve"> </v>
      </c>
      <c r="Y17" s="92" t="str">
        <f t="shared" si="38"/>
        <v/>
      </c>
      <c r="Z17" s="92" t="str">
        <f t="shared" si="13"/>
        <v/>
      </c>
      <c r="AA17" s="320"/>
      <c r="AB17" s="321"/>
      <c r="AC17" s="525" t="str">
        <f t="shared" si="25"/>
        <v>0</v>
      </c>
      <c r="AD17" s="448" t="str">
        <f t="shared" si="14"/>
        <v/>
      </c>
      <c r="AE17" s="205">
        <f t="shared" si="39"/>
        <v>4</v>
      </c>
      <c r="AF17" s="206">
        <f t="shared" si="40"/>
        <v>130.00655</v>
      </c>
      <c r="AG17" s="206">
        <f t="shared" si="26"/>
        <v>130.00655</v>
      </c>
      <c r="AH17" s="130">
        <v>64.5</v>
      </c>
      <c r="AI17" s="131">
        <v>65.5</v>
      </c>
      <c r="AJ17" s="220">
        <f t="shared" si="17"/>
        <v>5</v>
      </c>
      <c r="AK17" s="221">
        <f t="shared" si="27"/>
        <v>5</v>
      </c>
      <c r="AL17" s="209" t="str">
        <f t="shared" si="41"/>
        <v xml:space="preserve"> </v>
      </c>
      <c r="AM17" s="210" t="str">
        <f t="shared" si="29"/>
        <v/>
      </c>
      <c r="AN17" s="211" t="str">
        <f t="shared" si="30"/>
        <v/>
      </c>
      <c r="AO17" s="134"/>
      <c r="AP17" s="134"/>
      <c r="AQ17" s="222" t="str">
        <f t="shared" si="18"/>
        <v>0</v>
      </c>
      <c r="AR17" s="213" t="str">
        <f t="shared" si="31"/>
        <v/>
      </c>
      <c r="AS17" s="214">
        <f t="shared" si="19"/>
        <v>1</v>
      </c>
      <c r="AT17" s="215">
        <f t="shared" si="20"/>
        <v>5</v>
      </c>
      <c r="AZ17" s="602" t="s">
        <v>7</v>
      </c>
      <c r="BA17" s="602"/>
      <c r="BB17" s="602"/>
      <c r="BC17" s="602"/>
      <c r="BD17" s="602"/>
      <c r="BE17" s="602"/>
      <c r="BT17" s="32"/>
      <c r="BU17" s="32"/>
      <c r="BV17" s="32"/>
      <c r="BW17" s="32"/>
      <c r="BX17" s="32"/>
    </row>
    <row r="18" spans="1:76" ht="22.5" x14ac:dyDescent="0.45">
      <c r="A18" s="114"/>
      <c r="B18" s="157"/>
      <c r="C18" s="78" t="str">
        <f t="shared" si="21"/>
        <v xml:space="preserve"> </v>
      </c>
      <c r="D18" s="79" t="str">
        <f t="shared" si="0"/>
        <v/>
      </c>
      <c r="E18" s="199" t="str">
        <f t="shared" si="1"/>
        <v/>
      </c>
      <c r="F18" s="117"/>
      <c r="G18" s="117"/>
      <c r="H18" s="80" t="str">
        <f t="shared" si="2"/>
        <v xml:space="preserve">0 </v>
      </c>
      <c r="I18" s="80" t="str">
        <f t="shared" si="3"/>
        <v/>
      </c>
      <c r="J18" s="71" t="str">
        <f t="shared" si="22"/>
        <v xml:space="preserve"> </v>
      </c>
      <c r="K18" s="72" t="str">
        <f t="shared" si="4"/>
        <v/>
      </c>
      <c r="L18" s="72" t="str">
        <f t="shared" si="5"/>
        <v/>
      </c>
      <c r="M18" s="120"/>
      <c r="N18" s="121"/>
      <c r="O18" s="73" t="str">
        <f t="shared" si="6"/>
        <v xml:space="preserve">0 </v>
      </c>
      <c r="P18" s="216" t="str">
        <f t="shared" si="7"/>
        <v/>
      </c>
      <c r="Q18" s="84" t="str">
        <f t="shared" si="23"/>
        <v xml:space="preserve"> </v>
      </c>
      <c r="R18" s="85" t="str">
        <f t="shared" si="8"/>
        <v/>
      </c>
      <c r="S18" s="85" t="str">
        <f t="shared" si="9"/>
        <v/>
      </c>
      <c r="T18" s="127"/>
      <c r="U18" s="127"/>
      <c r="V18" s="201" t="str">
        <f t="shared" si="24"/>
        <v xml:space="preserve">0 </v>
      </c>
      <c r="W18" s="86" t="str">
        <f t="shared" si="10"/>
        <v/>
      </c>
      <c r="X18" s="91" t="str">
        <f t="shared" si="37"/>
        <v xml:space="preserve"> </v>
      </c>
      <c r="Y18" s="92" t="str">
        <f t="shared" si="38"/>
        <v/>
      </c>
      <c r="Z18" s="92" t="str">
        <f t="shared" si="13"/>
        <v/>
      </c>
      <c r="AA18" s="322"/>
      <c r="AB18" s="162"/>
      <c r="AC18" s="525" t="str">
        <f t="shared" si="25"/>
        <v>0</v>
      </c>
      <c r="AD18" s="218" t="str">
        <f t="shared" si="14"/>
        <v/>
      </c>
      <c r="AE18" s="205" t="str">
        <f t="shared" si="39"/>
        <v xml:space="preserve"> </v>
      </c>
      <c r="AF18" s="206" t="str">
        <f t="shared" si="40"/>
        <v/>
      </c>
      <c r="AG18" s="206" t="str">
        <f t="shared" si="26"/>
        <v/>
      </c>
      <c r="AH18" s="130"/>
      <c r="AI18" s="131"/>
      <c r="AJ18" s="220" t="str">
        <f t="shared" si="17"/>
        <v>0</v>
      </c>
      <c r="AK18" s="221" t="str">
        <f t="shared" si="27"/>
        <v/>
      </c>
      <c r="AL18" s="209" t="str">
        <f t="shared" si="41"/>
        <v xml:space="preserve"> </v>
      </c>
      <c r="AM18" s="210" t="str">
        <f t="shared" si="29"/>
        <v/>
      </c>
      <c r="AN18" s="211" t="str">
        <f t="shared" si="30"/>
        <v/>
      </c>
      <c r="AO18" s="134"/>
      <c r="AP18" s="134"/>
      <c r="AQ18" s="222" t="str">
        <f t="shared" si="18"/>
        <v>0</v>
      </c>
      <c r="AR18" s="213" t="str">
        <f t="shared" si="31"/>
        <v/>
      </c>
      <c r="AS18" s="214">
        <f t="shared" si="19"/>
        <v>0</v>
      </c>
      <c r="AT18" s="215">
        <f t="shared" si="20"/>
        <v>0</v>
      </c>
      <c r="BT18" s="32"/>
      <c r="BU18" s="32"/>
      <c r="BV18" s="32"/>
      <c r="BW18" s="32"/>
      <c r="BX18" s="32"/>
    </row>
    <row r="19" spans="1:76" ht="22.5" x14ac:dyDescent="0.45">
      <c r="A19" s="114"/>
      <c r="B19" s="157"/>
      <c r="C19" s="78" t="str">
        <f t="shared" si="21"/>
        <v xml:space="preserve"> </v>
      </c>
      <c r="D19" s="79" t="str">
        <f t="shared" si="0"/>
        <v/>
      </c>
      <c r="E19" s="199" t="str">
        <f t="shared" si="1"/>
        <v/>
      </c>
      <c r="F19" s="117"/>
      <c r="G19" s="117"/>
      <c r="H19" s="80" t="str">
        <f t="shared" si="2"/>
        <v xml:space="preserve">0 </v>
      </c>
      <c r="I19" s="80" t="str">
        <f t="shared" si="3"/>
        <v/>
      </c>
      <c r="J19" s="71" t="str">
        <f t="shared" si="22"/>
        <v xml:space="preserve"> </v>
      </c>
      <c r="K19" s="72" t="str">
        <f t="shared" si="4"/>
        <v/>
      </c>
      <c r="L19" s="72" t="str">
        <f t="shared" si="5"/>
        <v/>
      </c>
      <c r="M19" s="120"/>
      <c r="N19" s="121"/>
      <c r="O19" s="73" t="str">
        <f t="shared" si="6"/>
        <v xml:space="preserve">0 </v>
      </c>
      <c r="P19" s="216" t="str">
        <f t="shared" si="7"/>
        <v/>
      </c>
      <c r="Q19" s="84" t="str">
        <f t="shared" si="23"/>
        <v xml:space="preserve"> </v>
      </c>
      <c r="R19" s="85" t="str">
        <f t="shared" si="8"/>
        <v/>
      </c>
      <c r="S19" s="85" t="str">
        <f t="shared" si="9"/>
        <v/>
      </c>
      <c r="T19" s="127"/>
      <c r="U19" s="127"/>
      <c r="V19" s="201" t="str">
        <f t="shared" si="24"/>
        <v xml:space="preserve">0 </v>
      </c>
      <c r="W19" s="86" t="str">
        <f t="shared" si="10"/>
        <v/>
      </c>
      <c r="X19" s="91" t="str">
        <f t="shared" si="37"/>
        <v xml:space="preserve"> </v>
      </c>
      <c r="Y19" s="92" t="str">
        <f t="shared" si="38"/>
        <v/>
      </c>
      <c r="Z19" s="92" t="str">
        <f t="shared" si="13"/>
        <v/>
      </c>
      <c r="AA19" s="95"/>
      <c r="AB19" s="96"/>
      <c r="AC19" s="525" t="str">
        <f t="shared" si="25"/>
        <v>0</v>
      </c>
      <c r="AD19" s="218" t="str">
        <f t="shared" si="14"/>
        <v/>
      </c>
      <c r="AE19" s="205" t="str">
        <f t="shared" si="39"/>
        <v xml:space="preserve"> </v>
      </c>
      <c r="AF19" s="206" t="str">
        <f t="shared" si="40"/>
        <v/>
      </c>
      <c r="AG19" s="206" t="str">
        <f t="shared" si="26"/>
        <v/>
      </c>
      <c r="AH19" s="130"/>
      <c r="AI19" s="131"/>
      <c r="AJ19" s="220" t="str">
        <f t="shared" si="17"/>
        <v>0</v>
      </c>
      <c r="AK19" s="221" t="str">
        <f t="shared" si="27"/>
        <v/>
      </c>
      <c r="AL19" s="209" t="str">
        <f t="shared" si="41"/>
        <v xml:space="preserve"> </v>
      </c>
      <c r="AM19" s="210" t="str">
        <f t="shared" si="29"/>
        <v/>
      </c>
      <c r="AN19" s="210" t="str">
        <f t="shared" si="30"/>
        <v/>
      </c>
      <c r="AO19" s="134"/>
      <c r="AP19" s="134"/>
      <c r="AQ19" s="222" t="str">
        <f t="shared" si="18"/>
        <v>0</v>
      </c>
      <c r="AR19" s="213" t="str">
        <f t="shared" si="31"/>
        <v/>
      </c>
      <c r="AS19" s="214">
        <f t="shared" si="19"/>
        <v>0</v>
      </c>
      <c r="AT19" s="215">
        <f t="shared" si="20"/>
        <v>0</v>
      </c>
      <c r="AV19" s="225" t="s">
        <v>39</v>
      </c>
      <c r="AW19" s="226"/>
      <c r="AZ19" s="227" t="s">
        <v>39</v>
      </c>
      <c r="BA19" s="228"/>
      <c r="BB19" s="12"/>
      <c r="BC19" s="12"/>
      <c r="BD19" s="229" t="s">
        <v>39</v>
      </c>
      <c r="BE19" s="230"/>
      <c r="BH19" s="231" t="s">
        <v>39</v>
      </c>
      <c r="BI19" s="232"/>
      <c r="BL19" s="233" t="s">
        <v>39</v>
      </c>
      <c r="BM19" s="233"/>
      <c r="BP19" s="234" t="s">
        <v>39</v>
      </c>
      <c r="BQ19" s="234"/>
      <c r="BR19" s="235"/>
      <c r="BT19" s="32"/>
      <c r="BU19" s="32"/>
      <c r="BV19" s="32"/>
      <c r="BW19" s="32"/>
      <c r="BX19" s="32"/>
    </row>
    <row r="20" spans="1:76" ht="22.5" x14ac:dyDescent="0.45">
      <c r="A20" s="114"/>
      <c r="B20" s="157"/>
      <c r="C20" s="78" t="str">
        <f t="shared" si="21"/>
        <v xml:space="preserve"> </v>
      </c>
      <c r="D20" s="79" t="str">
        <f t="shared" si="0"/>
        <v/>
      </c>
      <c r="E20" s="199" t="str">
        <f t="shared" si="1"/>
        <v/>
      </c>
      <c r="F20" s="117"/>
      <c r="G20" s="117"/>
      <c r="H20" s="80" t="str">
        <f t="shared" si="2"/>
        <v xml:space="preserve">0 </v>
      </c>
      <c r="I20" s="80" t="str">
        <f t="shared" si="3"/>
        <v/>
      </c>
      <c r="J20" s="71" t="str">
        <f t="shared" si="22"/>
        <v xml:space="preserve"> </v>
      </c>
      <c r="K20" s="72" t="str">
        <f t="shared" si="4"/>
        <v/>
      </c>
      <c r="L20" s="72" t="str">
        <f t="shared" si="5"/>
        <v/>
      </c>
      <c r="M20" s="120"/>
      <c r="N20" s="121"/>
      <c r="O20" s="73" t="str">
        <f t="shared" si="6"/>
        <v xml:space="preserve">0 </v>
      </c>
      <c r="P20" s="216" t="str">
        <f t="shared" si="7"/>
        <v/>
      </c>
      <c r="Q20" s="84" t="str">
        <f t="shared" si="23"/>
        <v xml:space="preserve"> </v>
      </c>
      <c r="R20" s="85" t="str">
        <f t="shared" si="8"/>
        <v/>
      </c>
      <c r="S20" s="85" t="str">
        <f t="shared" si="9"/>
        <v/>
      </c>
      <c r="T20" s="127"/>
      <c r="U20" s="127"/>
      <c r="V20" s="201" t="str">
        <f t="shared" si="24"/>
        <v xml:space="preserve">0 </v>
      </c>
      <c r="W20" s="86" t="str">
        <f t="shared" si="10"/>
        <v/>
      </c>
      <c r="X20" s="91" t="str">
        <f t="shared" si="37"/>
        <v xml:space="preserve"> </v>
      </c>
      <c r="Y20" s="92" t="str">
        <f t="shared" si="38"/>
        <v/>
      </c>
      <c r="Z20" s="92" t="str">
        <f t="shared" si="13"/>
        <v/>
      </c>
      <c r="AA20" s="95"/>
      <c r="AB20" s="96"/>
      <c r="AC20" s="525" t="str">
        <f t="shared" si="25"/>
        <v>0</v>
      </c>
      <c r="AD20" s="218" t="str">
        <f t="shared" si="14"/>
        <v/>
      </c>
      <c r="AE20" s="205" t="str">
        <f t="shared" si="39"/>
        <v xml:space="preserve"> </v>
      </c>
      <c r="AF20" s="206" t="str">
        <f t="shared" si="40"/>
        <v/>
      </c>
      <c r="AG20" s="206" t="str">
        <f t="shared" si="26"/>
        <v/>
      </c>
      <c r="AH20" s="130"/>
      <c r="AI20" s="131"/>
      <c r="AJ20" s="220" t="str">
        <f t="shared" si="17"/>
        <v>0</v>
      </c>
      <c r="AK20" s="221" t="str">
        <f t="shared" si="27"/>
        <v/>
      </c>
      <c r="AL20" s="209" t="str">
        <f t="shared" si="41"/>
        <v xml:space="preserve"> </v>
      </c>
      <c r="AM20" s="210" t="str">
        <f t="shared" si="29"/>
        <v/>
      </c>
      <c r="AN20" s="210" t="str">
        <f t="shared" si="30"/>
        <v/>
      </c>
      <c r="AO20" s="134"/>
      <c r="AP20" s="134"/>
      <c r="AQ20" s="222" t="str">
        <f t="shared" si="18"/>
        <v>0</v>
      </c>
      <c r="AR20" s="213" t="str">
        <f t="shared" si="31"/>
        <v/>
      </c>
      <c r="AS20" s="214">
        <f t="shared" si="19"/>
        <v>0</v>
      </c>
      <c r="AT20" s="215">
        <f t="shared" si="20"/>
        <v>0</v>
      </c>
      <c r="AV20" s="236" t="s">
        <v>40</v>
      </c>
      <c r="AW20" s="237">
        <f>G2</f>
        <v>4</v>
      </c>
      <c r="AZ20" s="238" t="s">
        <v>40</v>
      </c>
      <c r="BA20" s="239">
        <f>N2</f>
        <v>7</v>
      </c>
      <c r="BB20" s="12"/>
      <c r="BC20" s="12"/>
      <c r="BD20" s="240" t="s">
        <v>40</v>
      </c>
      <c r="BE20" s="241">
        <f>U2</f>
        <v>4</v>
      </c>
      <c r="BH20" s="242" t="s">
        <v>40</v>
      </c>
      <c r="BI20" s="243">
        <f>AB2</f>
        <v>5</v>
      </c>
      <c r="BL20" s="233" t="s">
        <v>40</v>
      </c>
      <c r="BM20" s="233">
        <f>AJ2</f>
        <v>7</v>
      </c>
      <c r="BP20" s="234" t="s">
        <v>40</v>
      </c>
      <c r="BQ20" s="234">
        <f>AQ2</f>
        <v>2</v>
      </c>
      <c r="BR20" s="235"/>
      <c r="BT20" s="32"/>
      <c r="BU20" s="32"/>
      <c r="BV20" s="32"/>
      <c r="BW20" s="32"/>
      <c r="BX20" s="32"/>
    </row>
    <row r="21" spans="1:76" ht="22.5" x14ac:dyDescent="0.45">
      <c r="A21" s="114"/>
      <c r="B21" s="157"/>
      <c r="C21" s="78" t="str">
        <f t="shared" si="21"/>
        <v xml:space="preserve"> </v>
      </c>
      <c r="D21" s="79" t="str">
        <f t="shared" si="0"/>
        <v/>
      </c>
      <c r="E21" s="199" t="str">
        <f t="shared" si="1"/>
        <v/>
      </c>
      <c r="F21" s="117"/>
      <c r="G21" s="117"/>
      <c r="H21" s="80" t="str">
        <f t="shared" si="2"/>
        <v xml:space="preserve">0 </v>
      </c>
      <c r="I21" s="80" t="str">
        <f t="shared" si="3"/>
        <v/>
      </c>
      <c r="J21" s="71" t="str">
        <f t="shared" si="22"/>
        <v xml:space="preserve"> </v>
      </c>
      <c r="K21" s="72" t="str">
        <f t="shared" si="4"/>
        <v/>
      </c>
      <c r="L21" s="72" t="str">
        <f t="shared" si="5"/>
        <v/>
      </c>
      <c r="M21" s="120"/>
      <c r="N21" s="121"/>
      <c r="O21" s="73" t="str">
        <f t="shared" si="6"/>
        <v xml:space="preserve">0 </v>
      </c>
      <c r="P21" s="216" t="str">
        <f t="shared" si="7"/>
        <v/>
      </c>
      <c r="Q21" s="84" t="str">
        <f t="shared" si="23"/>
        <v xml:space="preserve"> </v>
      </c>
      <c r="R21" s="85" t="str">
        <f t="shared" si="8"/>
        <v/>
      </c>
      <c r="S21" s="85" t="str">
        <f t="shared" si="9"/>
        <v/>
      </c>
      <c r="T21" s="127"/>
      <c r="U21" s="127"/>
      <c r="V21" s="201" t="str">
        <f t="shared" si="24"/>
        <v xml:space="preserve">0 </v>
      </c>
      <c r="W21" s="86" t="str">
        <f t="shared" si="10"/>
        <v/>
      </c>
      <c r="X21" s="91" t="str">
        <f t="shared" si="37"/>
        <v xml:space="preserve"> </v>
      </c>
      <c r="Y21" s="92" t="str">
        <f t="shared" si="38"/>
        <v/>
      </c>
      <c r="Z21" s="92" t="str">
        <f t="shared" si="13"/>
        <v/>
      </c>
      <c r="AA21" s="95"/>
      <c r="AB21" s="96"/>
      <c r="AC21" s="525" t="str">
        <f t="shared" si="25"/>
        <v>0</v>
      </c>
      <c r="AD21" s="218" t="str">
        <f t="shared" si="14"/>
        <v/>
      </c>
      <c r="AE21" s="205" t="str">
        <f t="shared" si="39"/>
        <v xml:space="preserve"> </v>
      </c>
      <c r="AF21" s="206" t="str">
        <f t="shared" si="40"/>
        <v/>
      </c>
      <c r="AG21" s="206" t="str">
        <f t="shared" si="26"/>
        <v/>
      </c>
      <c r="AH21" s="130"/>
      <c r="AI21" s="131"/>
      <c r="AJ21" s="220" t="str">
        <f t="shared" si="17"/>
        <v>0</v>
      </c>
      <c r="AK21" s="221" t="str">
        <f t="shared" si="27"/>
        <v/>
      </c>
      <c r="AL21" s="209" t="str">
        <f t="shared" si="41"/>
        <v xml:space="preserve"> </v>
      </c>
      <c r="AM21" s="210" t="str">
        <f t="shared" si="29"/>
        <v/>
      </c>
      <c r="AN21" s="210" t="str">
        <f t="shared" si="30"/>
        <v/>
      </c>
      <c r="AO21" s="134"/>
      <c r="AP21" s="134"/>
      <c r="AQ21" s="222" t="str">
        <f t="shared" si="18"/>
        <v>0</v>
      </c>
      <c r="AR21" s="213" t="str">
        <f t="shared" si="31"/>
        <v/>
      </c>
      <c r="AS21" s="214">
        <f t="shared" si="19"/>
        <v>0</v>
      </c>
      <c r="AT21" s="215">
        <f t="shared" si="20"/>
        <v>0</v>
      </c>
      <c r="AV21" s="236">
        <v>1</v>
      </c>
      <c r="AW21" s="244">
        <f t="shared" ref="AW21:AW30" si="42">IF(AW$20=1,AW5,IF(AW$20=2,AX5,IF(AW$20=3,AY5,IF(AW$20=4,AZ5,IF(AW$20=5,BA5,IF(AW$20=6,BB5,IF(AW$20=7,BC5,IF(AW$20=8,BD5,IF(AW$20=9,BE5,IF(AW$20=10,BF5,IF(AW$20=11,BG5,IF(AW$20=12,BH5,IF(AW$20=13,BI5,IF(AW$20=14,BJ5,IF(AW$20=15,BK5,IF(AW$20=16,BL5,IF(AW$20=17,BM5,IF(AW$20=18,BN5,IF(AW$20=19,BO5,IF(AW$20=20,BP5,IF(AW$20=21,BQ5,IF(AW$20=22,BR5,IF(AW$20=23,BS5,IF(AW$20=24,BT5,IF(AW$20=25,BU5,IF(AW$20=26,BV5,IF(AW$20=27,BW5,IF(AW$20=28,BX5,IF(AW$20=29,BY5,IF(AW$20=30,BZ5,IF(AW$20=31,CA5,IF(AW$20=32,CB5,IF(AW$20=33,CC5,IF(AW$20=34,CD5,IF(AW$20=35,CE5,IF(AW$20=36,CF5,IF(AW$20=37,CG5,IF(AW$20=38,CH5,IF(AW$20=39,CI5,IF(AW$20=40,CJ5,""))))))))))))))))))))))))))))))))))))))))</f>
        <v>7</v>
      </c>
      <c r="AZ21" s="238">
        <v>1</v>
      </c>
      <c r="BA21" s="245">
        <f>IF(BA$20=1,AW5,IF(BA$20=2,AX5,IF(BA$20=3,AY5,IF(BA$20=4,AZ5,IF(BA$20=5,BA5,IF(BA$20=6,BB5,IF(BA$20=7,BC5,IF(BA$20=8,BD5,IF(BA$20=9,BE5,IF(BA$20=10,BF5,IF(BA$20=11,BG5,IF(BA$20=12,BH5,IF(BA$20=13,BI5,IF(BA$20=14,BJ5,IF(BA$20=15,BK5,IF(BA$20=16,BL5,IF(BA$20=17,BM5,IF(BA$20=18,BN5,IF(BA$20=19,BO5,IF(BA$20=20,BP5,IF(BA$20=21,BQ5,IF(BA$20=22,BR5,IF(BA$20=23,BS5,IF(BA$20=24,BT5,IF(BA$20=25,BU5,IF(BA$20=26,BV5,IF(BA$20=27,BW5,IF(BA$20=28,BX5,IF(BA$20=29,BY5,IF(BA$20=30,BZ5,IF(BA$20=31,CA5,IF(BA$20=32,CB5,IF(BA$20=33,CC5,IF(BA$20=34,CD5,IF(BA$20=35,CE5,IF(BA$20=36,CF5,IF(BA$20=37,CG5,IF(BA$20=38,CH5,IF(BA$20=39,CI5,IF(BA$20=40,CJ5,""))))))))))))))))))))))))))))))))))))))))</f>
        <v>11</v>
      </c>
      <c r="BD21" s="240">
        <v>1</v>
      </c>
      <c r="BE21" s="246">
        <f>IF(BE$20=1,AW5,IF(BE$20=2,AX5,IF(BE$20=3,AY5,IF(BE$20=4,AZ5,IF(BE$20=5,BA5,IF(BE$20=6,BB5,IF(BE$20=7,BC5,IF(BE$20=8,BD5,IF(BE$20=9,BE5,IF(BE$20=10,BF5,IF(BE$20=11,BG5,IF(BE$20=12,BH5,IF(BE$20=13,BI5,IF(BE$20=14,BJ5,IF(BE$20=15,BK5,IF(BE$20=16,BL5,IF(BE$20=17,BM5,IF(BE$20=18,BN5,IF(BE$20=19,BO5,IF(BE$20=20,BP5,IF(BE$20=21,BQ5,IF(BE$20=22,BR5,IF(BE$20=23,BS5,IF(BE$20=24,BT5,IF(BE$20=25,BU5,IF(BE$20=26,BV5,IF(BE$20=27,BW5,IF(BE$20=28,BX5,IF(BE$20=29,BY5,IF(BE$20=30,BZ5,IF(BE$20=31,CA5,IF(BE$20=32,CB5,IF(BE$20=33,CC5,IF(BE$20=34,CD5,IF(BE$20=35,CE5,IF(BE$20=36,CF5,IF(BE$20=37,CG5,IF(BE$20=38,CH5,IF(BE$20=39,CI5,IF(BE$20=40,CJ5,""))))))))))))))))))))))))))))))))))))))))</f>
        <v>7</v>
      </c>
      <c r="BH21" s="242">
        <v>1</v>
      </c>
      <c r="BI21" s="247">
        <f>IF(BI$20=1,$AW$5,IF(BI$20=2,$AX$5,IF(BI$20=3,$AY$5,IF(BI$20=4,$AZ$5,IF(BI$20=5,$BA$5,IF(BI$20=6,$BB$5,IF(BI$20=7,$BC$5,IF(BI$20=8,$BD$5,IF(BI$20=9,$BE$5,IF(BI$20=10,$BF$5,IF(BI$20=11,$BG$5,IF(BI$20=12,$BH$5,IF(BI$20=13,$BI$5,IF(BI$20=14,$BJ$5,IF(BI$20=15,$BK$5,IF(BI$20=16,$BL$5,IF(BI$20=17,$BM$5,IF(BI$20=18,$BN$5,IF(BI$20=19,$BO$5,IF(BI$20=20,$BP$5,IF(BI$20=21,$BQ$5,IF(BI$20=22,$BR$5,IF(BI$20=23,$BS$5,IF(BI$20=24,$BT$5,IF(BI$20=25,$BU$5,IF(BI$20=26,$BV$5,IF(BI$20=27,$BW$5,IF(BI$20=28,$BX$5,IF(BI$20=29,$BY$5,IF(BI$20=30,$BZ$5,IF(BI$20=31,$CA$5,IF(BI$20=32,$CB$5,IF(BI$20=33,$CC$5,IF(BI$20=34,$CD$5,IF(BI$20=35,$CE$5,IF(BI$20=36,$CF$5,IF(BI$20=37,$CG$5,IF(BI$20=38,$CH$5,IF(BI$20=39,$CI$5,IF(BI$20=40,$CJ$5,""))))))))))))))))))))))))))))))))))))))))</f>
        <v>9</v>
      </c>
      <c r="BL21" s="233">
        <v>1</v>
      </c>
      <c r="BM21" s="233">
        <f>IF(BM$20=1,$AW5,IF(BM$20=2,$AX5,IF(BM$20=3,$AY5,IF(BM$20=4,$AZ5,IF(BM$20=5,$BA5,IF(BM$20=6,$BB5,IF(BM$20=7,$BC5,IF(BM$20=8,$BD5,IF(BM$20=9,$BE5,IF(BM$20=10,$BF5,IF(BM$20=11,$BG5,IF(BM$20=12,$BH5,IF(BM$20=13,$BI5,IF(BM$20=14,$BJ5,IF(BM$20=15,$BK5,IF(BM$20=16,$BL5,IF(BM$20=17,$BM5,IF(BM$20=18,$BN5,IF(BM$20=19,$BO5,IF(BM$20=20,$BP5,IF(BM$20=21,$BQ5,IF(BM$20=22,$BR5,IF(BM$20=23,$BS5,IF(BM$20=24,$BT5,IF(BM$20=25,$BU5,IF(BM$20=26,$BV5,IF(BM$20=27,$BW5,IF(BM$20=28,$BX5,IF(BM$20=29,$BY5,IF(BM$20=30,$BZ5,IF(BM$20=31,$CA5,IF(BM$20=32,$CB5,IF(BM$20=33,$CC5,IF(BM$20=34,$CD5,IF(BM$20=35,$CE5,IF(BM$20=36,$CF5,IF(BM$20=37,$CG5,IF(BM$20=38,$CH5,IF(BM$20=39,$CI5,IF(BM$20=40,$CJ5,""))))))))))))))))))))))))))))))))))))))))</f>
        <v>11</v>
      </c>
      <c r="BP21" s="234">
        <v>1</v>
      </c>
      <c r="BQ21" s="234">
        <f>IF(BQ$20=1,$AW5,IF(BQ$20=2,$AX5,IF(BQ$20=3,$AY5,IF(BQ$20=4,$AZ5,IF(BQ$20=5,$BA5,IF(BQ$20=6,$BB5,IF(BQ$20=7,$BC5,IF(BQ$20=8,$BD5,IF(BQ$20=9,$BE5,IF(BQ$20=10,$BF5,IF(BQ$20=11,$BG5,IF(BQ$20=12,$BH5,IF(BQ$20=13,$BI5,IF(BQ$20=14,$BJ5,IF(BQ$20=15,$BK5,IF(BQ$20=16,$BL5,IF(BQ$20=17,$BM5,IF(BQ$20=18,$BN5,IF(BQ$20=19,$BO5,IF(BQ$20=20,$BP5,IF(BQ$20=21,$BQ5,IF(BQ$20=22,$BR5,IF(BQ$20=23,$BS5,IF(BQ$20=24,$BT5,IF(BQ$20=25,$BU5,IF(BQ$20=26,$BV5,IF(BQ$20=27,$BW5,IF(BQ$20=28,$BX5,IF(BQ$20=29,$BY5,IF(BQ$20=30,$BZ5,IF(BQ$20=31,$CA5,IF(BQ$20=32,$CB5,IF(BQ$20=33,$CC5,IF(BQ$20=34,$CD5,IF(BQ$20=35,$CE5,IF(BQ$20=36,$CF5,IF(BQ$20=37,$CG5,IF(BQ$20=38,$CH5,IF(BQ$20=39,$CI5,IF(BQ$20=40,$CJ5,""))))))))))))))))))))))))))))))))))))))))</f>
        <v>3</v>
      </c>
      <c r="BR21" s="235"/>
      <c r="BT21" s="32"/>
      <c r="BU21" s="32"/>
      <c r="BV21" s="32"/>
      <c r="BW21" s="32"/>
      <c r="BX21" s="32"/>
    </row>
    <row r="22" spans="1:76" ht="22.5" x14ac:dyDescent="0.45">
      <c r="A22" s="114"/>
      <c r="B22" s="157"/>
      <c r="C22" s="78" t="str">
        <f t="shared" si="21"/>
        <v xml:space="preserve"> </v>
      </c>
      <c r="D22" s="79" t="str">
        <f t="shared" si="0"/>
        <v/>
      </c>
      <c r="E22" s="199" t="str">
        <f t="shared" si="1"/>
        <v/>
      </c>
      <c r="F22" s="117"/>
      <c r="G22" s="117"/>
      <c r="H22" s="80" t="str">
        <f t="shared" si="2"/>
        <v xml:space="preserve">0 </v>
      </c>
      <c r="I22" s="80" t="str">
        <f t="shared" si="3"/>
        <v/>
      </c>
      <c r="J22" s="71" t="str">
        <f t="shared" si="22"/>
        <v xml:space="preserve"> </v>
      </c>
      <c r="K22" s="72" t="str">
        <f t="shared" si="4"/>
        <v/>
      </c>
      <c r="L22" s="72" t="str">
        <f t="shared" si="5"/>
        <v/>
      </c>
      <c r="M22" s="120"/>
      <c r="N22" s="121"/>
      <c r="O22" s="73" t="str">
        <f t="shared" si="6"/>
        <v xml:space="preserve">0 </v>
      </c>
      <c r="P22" s="216" t="str">
        <f t="shared" si="7"/>
        <v/>
      </c>
      <c r="Q22" s="84" t="str">
        <f t="shared" si="23"/>
        <v xml:space="preserve"> </v>
      </c>
      <c r="R22" s="85" t="str">
        <f t="shared" si="8"/>
        <v/>
      </c>
      <c r="S22" s="85" t="str">
        <f t="shared" si="9"/>
        <v/>
      </c>
      <c r="T22" s="127"/>
      <c r="U22" s="127"/>
      <c r="V22" s="201" t="str">
        <f t="shared" si="24"/>
        <v xml:space="preserve">0 </v>
      </c>
      <c r="W22" s="86" t="str">
        <f t="shared" si="10"/>
        <v/>
      </c>
      <c r="X22" s="91" t="str">
        <f t="shared" si="37"/>
        <v xml:space="preserve"> </v>
      </c>
      <c r="Y22" s="92" t="str">
        <f t="shared" si="38"/>
        <v/>
      </c>
      <c r="Z22" s="92" t="str">
        <f t="shared" si="13"/>
        <v/>
      </c>
      <c r="AA22" s="95"/>
      <c r="AB22" s="96"/>
      <c r="AC22" s="525" t="str">
        <f t="shared" si="25"/>
        <v>0</v>
      </c>
      <c r="AD22" s="218" t="str">
        <f t="shared" si="14"/>
        <v/>
      </c>
      <c r="AE22" s="205" t="str">
        <f t="shared" si="39"/>
        <v xml:space="preserve"> </v>
      </c>
      <c r="AF22" s="206" t="str">
        <f t="shared" si="40"/>
        <v/>
      </c>
      <c r="AG22" s="206" t="str">
        <f t="shared" si="26"/>
        <v/>
      </c>
      <c r="AH22" s="130"/>
      <c r="AI22" s="131"/>
      <c r="AJ22" s="220" t="str">
        <f t="shared" si="17"/>
        <v>0</v>
      </c>
      <c r="AK22" s="221" t="str">
        <f t="shared" si="27"/>
        <v/>
      </c>
      <c r="AL22" s="209" t="str">
        <f t="shared" si="41"/>
        <v xml:space="preserve"> </v>
      </c>
      <c r="AM22" s="210" t="str">
        <f t="shared" si="29"/>
        <v/>
      </c>
      <c r="AN22" s="210" t="str">
        <f t="shared" si="30"/>
        <v/>
      </c>
      <c r="AO22" s="134"/>
      <c r="AP22" s="134"/>
      <c r="AQ22" s="222" t="str">
        <f t="shared" si="18"/>
        <v>0</v>
      </c>
      <c r="AR22" s="213" t="str">
        <f t="shared" si="31"/>
        <v/>
      </c>
      <c r="AS22" s="214">
        <f t="shared" si="19"/>
        <v>0</v>
      </c>
      <c r="AT22" s="215">
        <f t="shared" si="20"/>
        <v>0</v>
      </c>
      <c r="AV22" s="236">
        <v>2</v>
      </c>
      <c r="AW22" s="244">
        <f t="shared" si="42"/>
        <v>5</v>
      </c>
      <c r="AZ22" s="238">
        <v>2</v>
      </c>
      <c r="BA22" s="245">
        <f t="shared" ref="BA22:BA30" si="43">IF(BA$20=1,AW6,IF(BA$20=2,AX6,IF(BA$20=3,AY6,IF(BA$20=4,AZ6,IF(BA$20=5,BA6,IF(BA$20=6,BB6,IF(BA$20=7,BC6,IF(BA$20=8,BD6,IF(BA$20=9,BE6,IF(BA$20=10,BF6,IF(BA$20=11,BG6,IF(BA$20=12,BH6,IF(BA$20=13,BI6,IF(BA$20=14,BJ6,IF(BA$20=15,BK6,IF(BA$20=16,BL6,IF(BA$20=17,BM6,IF(BA$20=18,BN6,IF(BA$20=19,BO6,IF(BA$20=20,BP6,IF(BA$20=21,BQ6,IF(BA$20=22,BR6,IF(BA$20=23,BS6,IF(BA$20=24,BT6,IF(BA$20=25,BU6,IF(BA$20=26,BV6,IF(BA$20=27,BW6,IF(BA$20=28,BX6,IF(BA$20=29,BY6,IF(BA$20=30,BZ6,IF(BA$20=31,CA6,IF(BA$20=32,CB6,IF(BA$20=33,CC6,IF(BA$20=34,CD6,IF(BA$20=35,CE6,IF(BA$20=36,CF6,IF(BA$20=37,CG6,IF(BA$20=38,CH6,IF(BA$20=39,CI6,IF(BA$20=40,CJ6,""))))))))))))))))))))))))))))))))))))))))</f>
        <v>9</v>
      </c>
      <c r="BB22" s="248"/>
      <c r="BD22" s="240">
        <v>2</v>
      </c>
      <c r="BE22" s="246">
        <f t="shared" ref="BE22:BE30" si="44">IF(BE$20=1,AW6,IF(BE$20=2,AX6,IF(BE$20=3,AY6,IF(BE$20=4,AZ6,IF(BE$20=5,BA6,IF(BE$20=6,BB6,IF(BE$20=7,BC6,IF(BE$20=8,BD6,IF(BE$20=9,BE6,IF(BE$20=10,BF6,IF(BE$20=11,BG6,IF(BE$20=12,BH6,IF(BE$20=13,BI6,IF(BE$20=14,BJ6,IF(BE$20=15,BK6,IF(BE$20=16,BL6,IF(BE$20=17,BM6,IF(BE$20=18,BN6,IF(BE$20=19,BO6,IF(BE$20=20,BP6,IF(BE$20=21,BQ6,IF(BE$20=22,BR6,IF(BE$20=23,BS6,IF(BE$20=24,BT6,IF(BE$20=25,BU6,IF(BE$20=26,BV6,IF(BE$20=27,BW6,IF(BE$20=28,BX6,IF(BE$20=29,BY6,IF(BE$20=30,BZ6,IF(BE$20=31,CA6,IF(BE$20=32,CB6,IF(BE$20=33,CC6,IF(BE$20=34,CD6,IF(BE$20=35,CE6,IF(BE$20=36,CF6,IF(BE$20=37,CG6,IF(BE$20=38,CH6,IF(BE$20=39,CI6,IF(BE$20=40,CJ6,""))))))))))))))))))))))))))))))))))))))))</f>
        <v>5</v>
      </c>
      <c r="BH22" s="242">
        <v>2</v>
      </c>
      <c r="BI22" s="247">
        <f t="shared" ref="BI22:BI30" si="45">IF(BI$20=1,AW6,IF(BI$20=2,AX6,IF(BI$20=3,AY6,IF(BI$20=4,AZ6,IF(BI$20=5,BA6,IF(BI$20=6,BB6,IF(BI$20=7,BC6,IF(BI$20=8,BD6,IF(BI$20=9,BE6,IF(BI$20=10,BF6,IF(BI$20=11,BG6,IF(BI$20=12,BH6,IF(BI$20=13,BI6,IF(BI$20=14,BJ6,IF(BI$20=15,BK6,IF(BI$20=16,BL6,IF(BI$20=17,BM6,IF(BI$20=18,BN6,IF(BI$20=19,BO6,IF(BI$20=20,BP6,IF(BI$20=21,BQ6,IF(BI$20=22,BR6,IF(BI$20=23,BS6,IF(BI$20=24,BT6,IF(BI$20=25,BU6,IF(BI$20=26,BV6,IF(BI$20=27,BW6,IF(BI$20=28,BX6,IF(BI$20=29,BY6,IF(BI$20=30,BZ6,IF(BI$20=31,CA6,IF(BI$20=32,CB6,IF(BI$20=33,CC6,IF(BI$20=34,CD6,IF(BI$20=35,CE6,IF(BI$20=36,CF6,IF(BI$20=37,CG6,IF(BI$20=38,CH6,IF(BI$20=39,CI6,IF(BI$20=40,CJ6,""))))))))))))))))))))))))))))))))))))))))</f>
        <v>7</v>
      </c>
      <c r="BL22" s="233">
        <v>2</v>
      </c>
      <c r="BM22" s="233">
        <f t="shared" ref="BM22:BM30" si="46">IF(BM$20=1,$AW6,IF(BM$20=2,$AX6,IF(BM$20=3,$AY6,IF(BM$20=4,$AZ6,IF(BM$20=5,$BA6,IF(BM$20=6,$BB6,IF(BM$20=7,$BC6,IF(BM$20=8,$BD6,IF(BM$20=9,$BE6,IF(BM$20=10,$BF6,IF(BM$20=11,$BG6,IF(BM$20=12,$BH6,IF(BM$20=13,$BI6,IF(BM$20=14,$BJ6,IF(BM$20=15,$BK6,IF(BM$20=16,$BL6,IF(BM$20=17,$BM6,IF(BM$20=18,$BN6,IF(BM$20=19,$BO6,IF(BM$20=20,$BP6,IF(BM$20=21,$BQ6,IF(BM$20=22,$BR6,IF(BM$20=23,$BS6,IF(BM$20=24,$BT6,IF(BM$20=25,$BU6,IF(BM$20=26,$BV6,IF(BM$20=27,$BW6,IF(BM$20=28,$BX6,IF(BM$20=29,$BY6,IF(BM$20=30,$BZ6,IF(BM$20=31,$CA6,IF(BM$20=32,$CB6,IF(BM$20=33,$CC6,IF(BM$20=34,$CD6,IF(BM$20=35,$CE6,IF(BM$20=36,$CF6,IF(BM$20=37,$CG6,IF(BM$20=38,$CH6,IF(BM$20=39,$CI6,IF(BM$20=40,$CJ6,""))))))))))))))))))))))))))))))))))))))))</f>
        <v>9</v>
      </c>
      <c r="BP22" s="234">
        <v>2</v>
      </c>
      <c r="BQ22" s="234">
        <f t="shared" ref="BQ22:BQ30" si="47">IF(BQ$20=1,$AW6,IF(BQ$20=2,$AX6,IF(BQ$20=3,$AY6,IF(BQ$20=4,$AZ6,IF(BQ$20=5,$BA6,IF(BQ$20=6,$BB6,IF(BQ$20=7,$BC6,IF(BQ$20=8,$BD6,IF(BQ$20=9,$BE6,IF(BQ$20=10,$BF6,IF(BQ$20=11,$BG6,IF(BQ$20=12,$BH6,IF(BQ$20=13,$BI6,IF(BQ$20=14,$BJ6,IF(BQ$20=15,$BK6,IF(BQ$20=16,$BL6,IF(BQ$20=17,$BM6,IF(BQ$20=18,$BN6,IF(BQ$20=19,$BO6,IF(BQ$20=20,$BP6,IF(BQ$20=21,$BQ6,IF(BQ$20=22,$BR6,IF(BQ$20=23,$BS6,IF(BQ$20=24,$BT6,IF(BQ$20=25,$BU6,IF(BQ$20=26,$BV6,IF(BQ$20=27,$BW6,IF(BQ$20=28,$BX6,IF(BQ$20=29,$BY6,IF(BQ$20=30,$BZ6,IF(BQ$20=31,$CA6,IF(BQ$20=32,$CB6,IF(BQ$20=33,$CC6,IF(BQ$20=34,$CD6,IF(BQ$20=35,$CE6,IF(BQ$20=36,$CF6,IF(BQ$20=37,$CG6,IF(BQ$20=38,$CH6,IF(BQ$20=39,$CI6,IF(BQ$20=40,$CJ6,""))))))))))))))))))))))))))))))))))))))))</f>
        <v>0</v>
      </c>
      <c r="BR22" s="235"/>
      <c r="BT22" s="32"/>
      <c r="BU22" s="32"/>
      <c r="BV22" s="32"/>
      <c r="BW22" s="32"/>
      <c r="BX22" s="32"/>
    </row>
    <row r="23" spans="1:76" ht="22.5" x14ac:dyDescent="0.45">
      <c r="A23" s="114"/>
      <c r="B23" s="157"/>
      <c r="C23" s="78" t="str">
        <f t="shared" si="21"/>
        <v xml:space="preserve"> </v>
      </c>
      <c r="D23" s="79" t="str">
        <f t="shared" si="0"/>
        <v/>
      </c>
      <c r="E23" s="199" t="str">
        <f t="shared" si="1"/>
        <v/>
      </c>
      <c r="F23" s="117"/>
      <c r="G23" s="117"/>
      <c r="H23" s="80" t="str">
        <f t="shared" si="2"/>
        <v xml:space="preserve">0 </v>
      </c>
      <c r="I23" s="80" t="str">
        <f t="shared" si="3"/>
        <v/>
      </c>
      <c r="J23" s="71" t="str">
        <f t="shared" si="22"/>
        <v xml:space="preserve"> </v>
      </c>
      <c r="K23" s="72" t="str">
        <f t="shared" si="4"/>
        <v/>
      </c>
      <c r="L23" s="72" t="str">
        <f t="shared" si="5"/>
        <v/>
      </c>
      <c r="M23" s="120"/>
      <c r="N23" s="121"/>
      <c r="O23" s="73" t="str">
        <f t="shared" si="6"/>
        <v xml:space="preserve">0 </v>
      </c>
      <c r="P23" s="216" t="str">
        <f t="shared" si="7"/>
        <v/>
      </c>
      <c r="Q23" s="84" t="str">
        <f t="shared" si="23"/>
        <v xml:space="preserve"> </v>
      </c>
      <c r="R23" s="85" t="str">
        <f t="shared" si="8"/>
        <v/>
      </c>
      <c r="S23" s="85" t="str">
        <f t="shared" si="9"/>
        <v/>
      </c>
      <c r="T23" s="127"/>
      <c r="U23" s="127"/>
      <c r="V23" s="201" t="str">
        <f t="shared" si="24"/>
        <v xml:space="preserve">0 </v>
      </c>
      <c r="W23" s="86" t="str">
        <f t="shared" si="10"/>
        <v/>
      </c>
      <c r="X23" s="91" t="str">
        <f t="shared" si="37"/>
        <v xml:space="preserve"> </v>
      </c>
      <c r="Y23" s="92" t="str">
        <f t="shared" si="38"/>
        <v/>
      </c>
      <c r="Z23" s="92" t="str">
        <f t="shared" si="13"/>
        <v/>
      </c>
      <c r="AA23" s="95"/>
      <c r="AB23" s="96"/>
      <c r="AC23" s="525" t="str">
        <f t="shared" si="25"/>
        <v>0</v>
      </c>
      <c r="AD23" s="218" t="str">
        <f t="shared" si="14"/>
        <v/>
      </c>
      <c r="AE23" s="205" t="str">
        <f t="shared" si="39"/>
        <v xml:space="preserve"> </v>
      </c>
      <c r="AF23" s="206" t="str">
        <f t="shared" si="40"/>
        <v/>
      </c>
      <c r="AG23" s="206" t="str">
        <f t="shared" si="26"/>
        <v/>
      </c>
      <c r="AH23" s="130"/>
      <c r="AI23" s="131"/>
      <c r="AJ23" s="220" t="str">
        <f t="shared" si="17"/>
        <v>0</v>
      </c>
      <c r="AK23" s="221" t="str">
        <f t="shared" si="27"/>
        <v/>
      </c>
      <c r="AL23" s="209" t="str">
        <f t="shared" si="41"/>
        <v xml:space="preserve"> </v>
      </c>
      <c r="AM23" s="210" t="str">
        <f t="shared" si="29"/>
        <v/>
      </c>
      <c r="AN23" s="210" t="str">
        <f t="shared" si="30"/>
        <v/>
      </c>
      <c r="AO23" s="134"/>
      <c r="AP23" s="134"/>
      <c r="AQ23" s="222" t="str">
        <f t="shared" si="18"/>
        <v>0</v>
      </c>
      <c r="AR23" s="213" t="str">
        <f t="shared" si="31"/>
        <v/>
      </c>
      <c r="AS23" s="214">
        <f t="shared" si="19"/>
        <v>0</v>
      </c>
      <c r="AT23" s="215">
        <f t="shared" si="20"/>
        <v>0</v>
      </c>
      <c r="AV23" s="236">
        <v>3</v>
      </c>
      <c r="AW23" s="244">
        <f t="shared" si="42"/>
        <v>0</v>
      </c>
      <c r="AZ23" s="238">
        <v>3</v>
      </c>
      <c r="BA23" s="245">
        <f t="shared" si="43"/>
        <v>7</v>
      </c>
      <c r="BB23" s="248"/>
      <c r="BD23" s="240">
        <v>3</v>
      </c>
      <c r="BE23" s="246">
        <f t="shared" si="44"/>
        <v>0</v>
      </c>
      <c r="BH23" s="242">
        <v>3</v>
      </c>
      <c r="BI23" s="247">
        <f t="shared" si="45"/>
        <v>5</v>
      </c>
      <c r="BL23" s="233">
        <v>3</v>
      </c>
      <c r="BM23" s="233">
        <f t="shared" si="46"/>
        <v>7</v>
      </c>
      <c r="BP23" s="234">
        <v>3</v>
      </c>
      <c r="BQ23" s="234">
        <f t="shared" si="47"/>
        <v>0</v>
      </c>
      <c r="BR23" s="235"/>
      <c r="BT23" s="32"/>
      <c r="BU23" s="32"/>
      <c r="BV23" s="32"/>
      <c r="BW23" s="32"/>
      <c r="BX23" s="32"/>
    </row>
    <row r="24" spans="1:76" ht="22.5" x14ac:dyDescent="0.45">
      <c r="A24" s="114"/>
      <c r="B24" s="157"/>
      <c r="C24" s="78" t="str">
        <f t="shared" si="21"/>
        <v xml:space="preserve"> </v>
      </c>
      <c r="D24" s="79" t="str">
        <f t="shared" si="0"/>
        <v/>
      </c>
      <c r="E24" s="199" t="str">
        <f t="shared" si="1"/>
        <v/>
      </c>
      <c r="F24" s="117"/>
      <c r="G24" s="117"/>
      <c r="H24" s="80" t="str">
        <f t="shared" si="2"/>
        <v xml:space="preserve">0 </v>
      </c>
      <c r="I24" s="80" t="str">
        <f t="shared" si="3"/>
        <v/>
      </c>
      <c r="J24" s="71" t="str">
        <f t="shared" si="22"/>
        <v xml:space="preserve"> </v>
      </c>
      <c r="K24" s="72" t="str">
        <f t="shared" si="4"/>
        <v/>
      </c>
      <c r="L24" s="72" t="str">
        <f t="shared" si="5"/>
        <v/>
      </c>
      <c r="M24" s="120"/>
      <c r="N24" s="121"/>
      <c r="O24" s="73" t="str">
        <f t="shared" si="6"/>
        <v xml:space="preserve">0 </v>
      </c>
      <c r="P24" s="216" t="str">
        <f t="shared" si="7"/>
        <v/>
      </c>
      <c r="Q24" s="84" t="str">
        <f t="shared" si="23"/>
        <v xml:space="preserve"> </v>
      </c>
      <c r="R24" s="85" t="str">
        <f t="shared" si="8"/>
        <v/>
      </c>
      <c r="S24" s="85" t="str">
        <f t="shared" si="9"/>
        <v/>
      </c>
      <c r="T24" s="127"/>
      <c r="U24" s="127"/>
      <c r="V24" s="201" t="str">
        <f t="shared" si="24"/>
        <v xml:space="preserve">0 </v>
      </c>
      <c r="W24" s="86" t="str">
        <f t="shared" si="10"/>
        <v/>
      </c>
      <c r="X24" s="91" t="str">
        <f t="shared" si="37"/>
        <v xml:space="preserve"> </v>
      </c>
      <c r="Y24" s="92" t="str">
        <f t="shared" si="38"/>
        <v/>
      </c>
      <c r="Z24" s="92" t="str">
        <f t="shared" si="13"/>
        <v/>
      </c>
      <c r="AA24" s="95"/>
      <c r="AB24" s="96"/>
      <c r="AC24" s="525" t="str">
        <f t="shared" si="25"/>
        <v>0</v>
      </c>
      <c r="AD24" s="218" t="str">
        <f t="shared" si="14"/>
        <v/>
      </c>
      <c r="AE24" s="205" t="str">
        <f t="shared" si="39"/>
        <v xml:space="preserve"> </v>
      </c>
      <c r="AF24" s="206" t="str">
        <f t="shared" si="40"/>
        <v/>
      </c>
      <c r="AG24" s="206" t="str">
        <f t="shared" si="26"/>
        <v/>
      </c>
      <c r="AH24" s="130"/>
      <c r="AI24" s="131"/>
      <c r="AJ24" s="220" t="str">
        <f t="shared" si="17"/>
        <v>0</v>
      </c>
      <c r="AK24" s="221" t="str">
        <f t="shared" si="27"/>
        <v/>
      </c>
      <c r="AL24" s="209" t="str">
        <f t="shared" si="41"/>
        <v xml:space="preserve"> </v>
      </c>
      <c r="AM24" s="210" t="str">
        <f t="shared" si="29"/>
        <v/>
      </c>
      <c r="AN24" s="210" t="str">
        <f t="shared" si="30"/>
        <v/>
      </c>
      <c r="AO24" s="134"/>
      <c r="AP24" s="134"/>
      <c r="AQ24" s="222" t="str">
        <f t="shared" si="18"/>
        <v>0</v>
      </c>
      <c r="AR24" s="213" t="str">
        <f t="shared" si="31"/>
        <v/>
      </c>
      <c r="AS24" s="214">
        <f t="shared" si="19"/>
        <v>0</v>
      </c>
      <c r="AT24" s="215">
        <f t="shared" si="20"/>
        <v>0</v>
      </c>
      <c r="AV24" s="236">
        <v>4</v>
      </c>
      <c r="AW24" s="244">
        <f t="shared" si="42"/>
        <v>0</v>
      </c>
      <c r="AZ24" s="238">
        <v>4</v>
      </c>
      <c r="BA24" s="245">
        <f t="shared" si="43"/>
        <v>5</v>
      </c>
      <c r="BB24" s="248"/>
      <c r="BD24" s="240">
        <v>4</v>
      </c>
      <c r="BE24" s="246">
        <f t="shared" si="44"/>
        <v>0</v>
      </c>
      <c r="BH24" s="242">
        <v>4</v>
      </c>
      <c r="BI24" s="247">
        <f t="shared" si="45"/>
        <v>0</v>
      </c>
      <c r="BL24" s="233">
        <v>4</v>
      </c>
      <c r="BM24" s="233">
        <f t="shared" si="46"/>
        <v>5</v>
      </c>
      <c r="BP24" s="234">
        <v>4</v>
      </c>
      <c r="BQ24" s="234">
        <f t="shared" si="47"/>
        <v>0</v>
      </c>
      <c r="BR24" s="235"/>
      <c r="BT24" s="32"/>
      <c r="BU24" s="32"/>
      <c r="BV24" s="32"/>
      <c r="BW24" s="32"/>
      <c r="BX24" s="32"/>
    </row>
    <row r="25" spans="1:76" ht="22.5" x14ac:dyDescent="0.45">
      <c r="A25" s="114"/>
      <c r="B25" s="157"/>
      <c r="C25" s="78" t="str">
        <f t="shared" si="21"/>
        <v xml:space="preserve"> </v>
      </c>
      <c r="D25" s="79" t="str">
        <f t="shared" si="0"/>
        <v/>
      </c>
      <c r="E25" s="199" t="str">
        <f t="shared" si="1"/>
        <v/>
      </c>
      <c r="F25" s="117"/>
      <c r="G25" s="117"/>
      <c r="H25" s="80" t="str">
        <f t="shared" si="2"/>
        <v xml:space="preserve">0 </v>
      </c>
      <c r="I25" s="80" t="str">
        <f t="shared" si="3"/>
        <v/>
      </c>
      <c r="J25" s="71" t="str">
        <f t="shared" si="22"/>
        <v xml:space="preserve"> </v>
      </c>
      <c r="K25" s="72" t="str">
        <f t="shared" si="4"/>
        <v/>
      </c>
      <c r="L25" s="72" t="str">
        <f t="shared" si="5"/>
        <v/>
      </c>
      <c r="M25" s="120"/>
      <c r="N25" s="121"/>
      <c r="O25" s="73" t="str">
        <f t="shared" si="6"/>
        <v xml:space="preserve">0 </v>
      </c>
      <c r="P25" s="216" t="str">
        <f t="shared" si="7"/>
        <v/>
      </c>
      <c r="Q25" s="84" t="str">
        <f t="shared" si="23"/>
        <v xml:space="preserve"> </v>
      </c>
      <c r="R25" s="85" t="str">
        <f t="shared" si="8"/>
        <v/>
      </c>
      <c r="S25" s="85" t="str">
        <f t="shared" si="9"/>
        <v/>
      </c>
      <c r="T25" s="127"/>
      <c r="U25" s="127"/>
      <c r="V25" s="201" t="str">
        <f t="shared" si="24"/>
        <v xml:space="preserve">0 </v>
      </c>
      <c r="W25" s="86" t="str">
        <f t="shared" si="10"/>
        <v/>
      </c>
      <c r="X25" s="91" t="str">
        <f t="shared" si="37"/>
        <v xml:space="preserve"> </v>
      </c>
      <c r="Y25" s="92" t="str">
        <f t="shared" si="38"/>
        <v/>
      </c>
      <c r="Z25" s="92" t="str">
        <f t="shared" si="13"/>
        <v/>
      </c>
      <c r="AA25" s="95"/>
      <c r="AB25" s="96"/>
      <c r="AC25" s="525" t="str">
        <f t="shared" si="25"/>
        <v>0</v>
      </c>
      <c r="AD25" s="218" t="str">
        <f t="shared" si="14"/>
        <v/>
      </c>
      <c r="AE25" s="205" t="str">
        <f t="shared" si="39"/>
        <v xml:space="preserve"> </v>
      </c>
      <c r="AF25" s="206" t="str">
        <f t="shared" si="40"/>
        <v/>
      </c>
      <c r="AG25" s="206" t="str">
        <f t="shared" si="26"/>
        <v/>
      </c>
      <c r="AH25" s="130"/>
      <c r="AI25" s="131"/>
      <c r="AJ25" s="220" t="str">
        <f t="shared" si="17"/>
        <v>0</v>
      </c>
      <c r="AK25" s="221" t="str">
        <f t="shared" si="27"/>
        <v/>
      </c>
      <c r="AL25" s="209" t="str">
        <f t="shared" si="41"/>
        <v xml:space="preserve"> </v>
      </c>
      <c r="AM25" s="210" t="str">
        <f t="shared" si="29"/>
        <v/>
      </c>
      <c r="AN25" s="210" t="str">
        <f t="shared" si="30"/>
        <v/>
      </c>
      <c r="AO25" s="134"/>
      <c r="AP25" s="134"/>
      <c r="AQ25" s="222" t="str">
        <f t="shared" si="18"/>
        <v>0</v>
      </c>
      <c r="AR25" s="213" t="str">
        <f t="shared" si="31"/>
        <v/>
      </c>
      <c r="AS25" s="214">
        <f t="shared" si="19"/>
        <v>0</v>
      </c>
      <c r="AT25" s="215">
        <f t="shared" si="20"/>
        <v>0</v>
      </c>
      <c r="AV25" s="236">
        <v>5</v>
      </c>
      <c r="AW25" s="244">
        <f t="shared" si="42"/>
        <v>0</v>
      </c>
      <c r="AZ25" s="238">
        <v>5</v>
      </c>
      <c r="BA25" s="245">
        <f t="shared" si="43"/>
        <v>0</v>
      </c>
      <c r="BB25" s="248"/>
      <c r="BD25" s="240">
        <v>5</v>
      </c>
      <c r="BE25" s="246">
        <f t="shared" si="44"/>
        <v>0</v>
      </c>
      <c r="BH25" s="242">
        <v>5</v>
      </c>
      <c r="BI25" s="247">
        <f t="shared" si="45"/>
        <v>0</v>
      </c>
      <c r="BL25" s="233">
        <v>5</v>
      </c>
      <c r="BM25" s="233">
        <f t="shared" si="46"/>
        <v>0</v>
      </c>
      <c r="BP25" s="234">
        <v>5</v>
      </c>
      <c r="BQ25" s="234">
        <f t="shared" si="47"/>
        <v>0</v>
      </c>
      <c r="BR25" s="235"/>
      <c r="BT25" s="32"/>
      <c r="BU25" s="32"/>
      <c r="BV25" s="32"/>
      <c r="BW25" s="32"/>
      <c r="BX25" s="32"/>
    </row>
    <row r="26" spans="1:76" ht="22.5" x14ac:dyDescent="0.45">
      <c r="A26" s="114"/>
      <c r="B26" s="157"/>
      <c r="C26" s="78" t="str">
        <f t="shared" si="21"/>
        <v xml:space="preserve"> </v>
      </c>
      <c r="D26" s="79" t="str">
        <f t="shared" si="0"/>
        <v/>
      </c>
      <c r="E26" s="199" t="str">
        <f t="shared" si="1"/>
        <v/>
      </c>
      <c r="F26" s="117"/>
      <c r="G26" s="117"/>
      <c r="H26" s="80" t="str">
        <f t="shared" si="2"/>
        <v xml:space="preserve">0 </v>
      </c>
      <c r="I26" s="80" t="str">
        <f t="shared" si="3"/>
        <v/>
      </c>
      <c r="J26" s="71" t="str">
        <f t="shared" si="22"/>
        <v xml:space="preserve"> </v>
      </c>
      <c r="K26" s="72" t="str">
        <f t="shared" si="4"/>
        <v/>
      </c>
      <c r="L26" s="72" t="str">
        <f t="shared" si="5"/>
        <v/>
      </c>
      <c r="M26" s="120"/>
      <c r="N26" s="121"/>
      <c r="O26" s="73" t="str">
        <f t="shared" si="6"/>
        <v xml:space="preserve">0 </v>
      </c>
      <c r="P26" s="216" t="str">
        <f t="shared" si="7"/>
        <v/>
      </c>
      <c r="Q26" s="84" t="str">
        <f t="shared" si="23"/>
        <v xml:space="preserve"> </v>
      </c>
      <c r="R26" s="85" t="str">
        <f t="shared" si="8"/>
        <v/>
      </c>
      <c r="S26" s="85" t="str">
        <f t="shared" si="9"/>
        <v/>
      </c>
      <c r="T26" s="127"/>
      <c r="U26" s="127"/>
      <c r="V26" s="201" t="str">
        <f t="shared" si="24"/>
        <v xml:space="preserve">0 </v>
      </c>
      <c r="W26" s="86" t="str">
        <f t="shared" si="10"/>
        <v/>
      </c>
      <c r="X26" s="91" t="str">
        <f t="shared" si="37"/>
        <v xml:space="preserve"> </v>
      </c>
      <c r="Y26" s="92" t="str">
        <f t="shared" si="38"/>
        <v/>
      </c>
      <c r="Z26" s="92" t="str">
        <f t="shared" si="13"/>
        <v/>
      </c>
      <c r="AA26" s="95"/>
      <c r="AB26" s="96"/>
      <c r="AC26" s="525" t="str">
        <f t="shared" si="25"/>
        <v>0</v>
      </c>
      <c r="AD26" s="218" t="str">
        <f t="shared" si="14"/>
        <v/>
      </c>
      <c r="AE26" s="205" t="str">
        <f t="shared" si="39"/>
        <v xml:space="preserve"> </v>
      </c>
      <c r="AF26" s="206" t="str">
        <f t="shared" si="40"/>
        <v/>
      </c>
      <c r="AG26" s="206" t="str">
        <f t="shared" si="26"/>
        <v/>
      </c>
      <c r="AH26" s="130"/>
      <c r="AI26" s="131"/>
      <c r="AJ26" s="220" t="str">
        <f t="shared" si="17"/>
        <v>0</v>
      </c>
      <c r="AK26" s="221" t="str">
        <f t="shared" si="27"/>
        <v/>
      </c>
      <c r="AL26" s="209" t="str">
        <f t="shared" si="41"/>
        <v xml:space="preserve"> </v>
      </c>
      <c r="AM26" s="210" t="str">
        <f t="shared" si="29"/>
        <v/>
      </c>
      <c r="AN26" s="210" t="str">
        <f t="shared" si="30"/>
        <v/>
      </c>
      <c r="AO26" s="134"/>
      <c r="AP26" s="134"/>
      <c r="AQ26" s="222" t="str">
        <f t="shared" si="18"/>
        <v>0</v>
      </c>
      <c r="AR26" s="213" t="str">
        <f t="shared" si="31"/>
        <v/>
      </c>
      <c r="AS26" s="214">
        <f t="shared" si="19"/>
        <v>0</v>
      </c>
      <c r="AT26" s="215">
        <f t="shared" si="20"/>
        <v>0</v>
      </c>
      <c r="AV26" s="236">
        <v>6</v>
      </c>
      <c r="AW26" s="244">
        <f t="shared" si="42"/>
        <v>0</v>
      </c>
      <c r="AZ26" s="238">
        <v>6</v>
      </c>
      <c r="BA26" s="245">
        <f t="shared" si="43"/>
        <v>0</v>
      </c>
      <c r="BB26" s="248"/>
      <c r="BD26" s="240">
        <v>6</v>
      </c>
      <c r="BE26" s="246">
        <f t="shared" si="44"/>
        <v>0</v>
      </c>
      <c r="BH26" s="242">
        <v>6</v>
      </c>
      <c r="BI26" s="247">
        <f t="shared" si="45"/>
        <v>0</v>
      </c>
      <c r="BL26" s="233">
        <v>6</v>
      </c>
      <c r="BM26" s="233">
        <f t="shared" si="46"/>
        <v>0</v>
      </c>
      <c r="BP26" s="234">
        <v>6</v>
      </c>
      <c r="BQ26" s="234">
        <f t="shared" si="47"/>
        <v>0</v>
      </c>
      <c r="BR26" s="235"/>
      <c r="BT26" s="32"/>
      <c r="BU26" s="32"/>
      <c r="BV26" s="32"/>
      <c r="BW26" s="32"/>
      <c r="BX26" s="32"/>
    </row>
    <row r="27" spans="1:76" ht="22.5" x14ac:dyDescent="0.45">
      <c r="A27" s="116"/>
      <c r="B27" s="159"/>
      <c r="C27" s="78" t="str">
        <f t="shared" si="21"/>
        <v xml:space="preserve"> </v>
      </c>
      <c r="D27" s="79" t="str">
        <f t="shared" si="0"/>
        <v/>
      </c>
      <c r="E27" s="199" t="str">
        <f t="shared" si="1"/>
        <v/>
      </c>
      <c r="F27" s="117"/>
      <c r="G27" s="117"/>
      <c r="H27" s="80" t="str">
        <f t="shared" si="2"/>
        <v xml:space="preserve">0 </v>
      </c>
      <c r="I27" s="80" t="str">
        <f t="shared" si="3"/>
        <v/>
      </c>
      <c r="J27" s="71" t="str">
        <f t="shared" si="22"/>
        <v xml:space="preserve"> </v>
      </c>
      <c r="K27" s="72" t="str">
        <f t="shared" si="4"/>
        <v/>
      </c>
      <c r="L27" s="72" t="str">
        <f t="shared" si="5"/>
        <v/>
      </c>
      <c r="M27" s="120"/>
      <c r="N27" s="121"/>
      <c r="O27" s="73" t="str">
        <f t="shared" si="6"/>
        <v xml:space="preserve">0 </v>
      </c>
      <c r="P27" s="216" t="str">
        <f t="shared" si="7"/>
        <v/>
      </c>
      <c r="Q27" s="84" t="str">
        <f t="shared" si="23"/>
        <v xml:space="preserve"> </v>
      </c>
      <c r="R27" s="85" t="str">
        <f t="shared" si="8"/>
        <v/>
      </c>
      <c r="S27" s="85" t="str">
        <f t="shared" si="9"/>
        <v/>
      </c>
      <c r="T27" s="127"/>
      <c r="U27" s="127"/>
      <c r="V27" s="201" t="str">
        <f t="shared" si="24"/>
        <v xml:space="preserve">0 </v>
      </c>
      <c r="W27" s="86" t="str">
        <f t="shared" si="10"/>
        <v/>
      </c>
      <c r="X27" s="91" t="str">
        <f t="shared" si="37"/>
        <v xml:space="preserve"> </v>
      </c>
      <c r="Y27" s="92" t="str">
        <f t="shared" si="38"/>
        <v/>
      </c>
      <c r="Z27" s="92" t="str">
        <f t="shared" si="13"/>
        <v/>
      </c>
      <c r="AA27" s="95"/>
      <c r="AB27" s="96"/>
      <c r="AC27" s="525" t="str">
        <f t="shared" si="25"/>
        <v>0</v>
      </c>
      <c r="AD27" s="218" t="str">
        <f t="shared" si="14"/>
        <v/>
      </c>
      <c r="AE27" s="205" t="str">
        <f t="shared" si="39"/>
        <v xml:space="preserve"> </v>
      </c>
      <c r="AF27" s="206" t="str">
        <f t="shared" si="40"/>
        <v/>
      </c>
      <c r="AG27" s="206" t="str">
        <f t="shared" si="26"/>
        <v/>
      </c>
      <c r="AH27" s="130"/>
      <c r="AI27" s="131"/>
      <c r="AJ27" s="220" t="str">
        <f t="shared" si="17"/>
        <v>0</v>
      </c>
      <c r="AK27" s="221" t="str">
        <f t="shared" si="27"/>
        <v/>
      </c>
      <c r="AL27" s="209" t="str">
        <f t="shared" si="41"/>
        <v xml:space="preserve"> </v>
      </c>
      <c r="AM27" s="210" t="str">
        <f t="shared" si="29"/>
        <v/>
      </c>
      <c r="AN27" s="210" t="str">
        <f t="shared" si="30"/>
        <v/>
      </c>
      <c r="AO27" s="134"/>
      <c r="AP27" s="134"/>
      <c r="AQ27" s="222" t="str">
        <f t="shared" si="18"/>
        <v>0</v>
      </c>
      <c r="AR27" s="213" t="str">
        <f t="shared" si="31"/>
        <v/>
      </c>
      <c r="AS27" s="214">
        <f t="shared" si="19"/>
        <v>0</v>
      </c>
      <c r="AT27" s="215">
        <f t="shared" si="20"/>
        <v>0</v>
      </c>
      <c r="AV27" s="236">
        <v>7</v>
      </c>
      <c r="AW27" s="244">
        <f t="shared" si="42"/>
        <v>0</v>
      </c>
      <c r="AZ27" s="238">
        <v>7</v>
      </c>
      <c r="BA27" s="245">
        <f t="shared" si="43"/>
        <v>0</v>
      </c>
      <c r="BB27" s="248"/>
      <c r="BD27" s="240">
        <v>7</v>
      </c>
      <c r="BE27" s="246">
        <f t="shared" si="44"/>
        <v>0</v>
      </c>
      <c r="BH27" s="242">
        <v>7</v>
      </c>
      <c r="BI27" s="247">
        <f t="shared" si="45"/>
        <v>0</v>
      </c>
      <c r="BL27" s="233">
        <v>7</v>
      </c>
      <c r="BM27" s="233">
        <f t="shared" si="46"/>
        <v>0</v>
      </c>
      <c r="BP27" s="234">
        <v>7</v>
      </c>
      <c r="BQ27" s="234">
        <f t="shared" si="47"/>
        <v>0</v>
      </c>
      <c r="BR27" s="235"/>
      <c r="BT27" s="32"/>
      <c r="BU27" s="32"/>
      <c r="BV27" s="32"/>
      <c r="BW27" s="32"/>
      <c r="BX27" s="32"/>
    </row>
    <row r="28" spans="1:76" ht="22.5" x14ac:dyDescent="0.45">
      <c r="A28" s="116"/>
      <c r="B28" s="159"/>
      <c r="C28" s="78" t="str">
        <f t="shared" si="21"/>
        <v xml:space="preserve"> </v>
      </c>
      <c r="D28" s="79" t="str">
        <f t="shared" si="0"/>
        <v/>
      </c>
      <c r="E28" s="199" t="str">
        <f t="shared" si="1"/>
        <v/>
      </c>
      <c r="F28" s="117"/>
      <c r="G28" s="117"/>
      <c r="H28" s="80" t="str">
        <f t="shared" si="2"/>
        <v xml:space="preserve">0 </v>
      </c>
      <c r="I28" s="80" t="str">
        <f t="shared" si="3"/>
        <v/>
      </c>
      <c r="J28" s="71" t="str">
        <f t="shared" si="22"/>
        <v xml:space="preserve"> </v>
      </c>
      <c r="K28" s="72" t="str">
        <f t="shared" si="4"/>
        <v/>
      </c>
      <c r="L28" s="72" t="str">
        <f t="shared" si="5"/>
        <v/>
      </c>
      <c r="M28" s="120"/>
      <c r="N28" s="121"/>
      <c r="O28" s="73" t="str">
        <f t="shared" si="6"/>
        <v xml:space="preserve">0 </v>
      </c>
      <c r="P28" s="216" t="str">
        <f t="shared" si="7"/>
        <v/>
      </c>
      <c r="Q28" s="84" t="str">
        <f t="shared" si="23"/>
        <v xml:space="preserve"> </v>
      </c>
      <c r="R28" s="85" t="str">
        <f t="shared" si="8"/>
        <v/>
      </c>
      <c r="S28" s="85" t="str">
        <f t="shared" si="9"/>
        <v/>
      </c>
      <c r="T28" s="127"/>
      <c r="U28" s="127"/>
      <c r="V28" s="201" t="str">
        <f t="shared" si="24"/>
        <v xml:space="preserve">0 </v>
      </c>
      <c r="W28" s="86" t="str">
        <f t="shared" si="10"/>
        <v/>
      </c>
      <c r="X28" s="91" t="str">
        <f t="shared" si="37"/>
        <v xml:space="preserve"> </v>
      </c>
      <c r="Y28" s="92" t="str">
        <f t="shared" si="38"/>
        <v/>
      </c>
      <c r="Z28" s="92" t="str">
        <f t="shared" si="13"/>
        <v/>
      </c>
      <c r="AA28" s="95"/>
      <c r="AB28" s="96"/>
      <c r="AC28" s="525" t="str">
        <f t="shared" si="25"/>
        <v>0</v>
      </c>
      <c r="AD28" s="218" t="str">
        <f t="shared" si="14"/>
        <v/>
      </c>
      <c r="AE28" s="205" t="str">
        <f t="shared" si="39"/>
        <v xml:space="preserve"> </v>
      </c>
      <c r="AF28" s="206" t="str">
        <f t="shared" si="40"/>
        <v/>
      </c>
      <c r="AG28" s="206" t="str">
        <f t="shared" si="26"/>
        <v/>
      </c>
      <c r="AH28" s="130"/>
      <c r="AI28" s="131"/>
      <c r="AJ28" s="220" t="str">
        <f t="shared" si="17"/>
        <v>0</v>
      </c>
      <c r="AK28" s="221" t="str">
        <f t="shared" si="27"/>
        <v/>
      </c>
      <c r="AL28" s="209" t="str">
        <f t="shared" si="41"/>
        <v xml:space="preserve"> </v>
      </c>
      <c r="AM28" s="210" t="str">
        <f t="shared" si="29"/>
        <v/>
      </c>
      <c r="AN28" s="210" t="str">
        <f t="shared" si="30"/>
        <v/>
      </c>
      <c r="AO28" s="134"/>
      <c r="AP28" s="134"/>
      <c r="AQ28" s="222" t="str">
        <f t="shared" si="18"/>
        <v>0</v>
      </c>
      <c r="AR28" s="213" t="str">
        <f t="shared" si="31"/>
        <v/>
      </c>
      <c r="AS28" s="214">
        <f t="shared" si="19"/>
        <v>0</v>
      </c>
      <c r="AT28" s="215">
        <f t="shared" si="20"/>
        <v>0</v>
      </c>
      <c r="AV28" s="236">
        <v>8</v>
      </c>
      <c r="AW28" s="244">
        <f t="shared" si="42"/>
        <v>0</v>
      </c>
      <c r="AX28" s="13">
        <f>IF(AW$20=1,AW15,IF(AW$20=2,AX15,IF(AW$20=3,AY15,IF(AW$20=4,AZ15,IF(AW$20=5,BA15,IF(AW$20=6,BB15,IF(AW$20=7,BC15,IF(AW$20=8,BD15,IF(AW$20=9,BE15,IF(AW$20=10,BF15,IF(AW$20=11,BG15,IF(AW$20=12,BH15,IF(AW$20=13,BI15,IF(AW$20=14,BJ15,IF(AW$20=15,BK15,IF(AW$20=16,BL15,IF(AW$20=17,BM15,IF(AW$20=18,BN15,IF(AW$20=19,BO15,IF(AW$20=20,BP15,IF(AW$20=21,BQ15,IF(AW$20=22,BR15,IF(AW$20=23,BS15,IF(AW$20=24,BT15,IF(AW$20=25,BU15,IF(AW$20=26,BV15,IF(AW$20=27,BW15,IF(AW$20=28,BX15,IF(AW$20=29,BY15,IF(AW$20=30,BZ15,IF(AW$20=31,CA15,IF(AW$20=32,CB15,IF(AW$20=33,CC15,IF(AW$20=34,CD15,IF(AW$20=35,CE15,IF(AW$20=36,CF15,IF(AW$20=37,CG15,IF(AW$20=38,CH15,IF(AW$20=39,CI15,IF(AW$20=40,CJ15,""))))))))))))))))))))))))))))))))))))))))</f>
        <v>0</v>
      </c>
      <c r="AZ28" s="238">
        <v>8</v>
      </c>
      <c r="BA28" s="245">
        <f t="shared" si="43"/>
        <v>0</v>
      </c>
      <c r="BB28" s="248"/>
      <c r="BD28" s="240">
        <v>8</v>
      </c>
      <c r="BE28" s="246">
        <f t="shared" si="44"/>
        <v>0</v>
      </c>
      <c r="BH28" s="242">
        <v>8</v>
      </c>
      <c r="BI28" s="247">
        <f t="shared" si="45"/>
        <v>0</v>
      </c>
      <c r="BL28" s="233">
        <v>8</v>
      </c>
      <c r="BM28" s="233">
        <f t="shared" si="46"/>
        <v>0</v>
      </c>
      <c r="BP28" s="234">
        <v>8</v>
      </c>
      <c r="BQ28" s="234">
        <f t="shared" si="47"/>
        <v>0</v>
      </c>
      <c r="BR28" s="235"/>
      <c r="BT28" s="32"/>
      <c r="BU28" s="32"/>
      <c r="BV28" s="32"/>
      <c r="BW28" s="32"/>
      <c r="BX28" s="32"/>
    </row>
    <row r="29" spans="1:76" ht="22.5" x14ac:dyDescent="0.45">
      <c r="A29" s="116"/>
      <c r="B29" s="159"/>
      <c r="C29" s="78" t="str">
        <f t="shared" si="21"/>
        <v xml:space="preserve"> </v>
      </c>
      <c r="D29" s="79" t="str">
        <f t="shared" si="0"/>
        <v/>
      </c>
      <c r="E29" s="199" t="str">
        <f t="shared" si="1"/>
        <v/>
      </c>
      <c r="F29" s="117"/>
      <c r="G29" s="117"/>
      <c r="H29" s="80" t="str">
        <f t="shared" si="2"/>
        <v xml:space="preserve">0 </v>
      </c>
      <c r="I29" s="80" t="str">
        <f t="shared" si="3"/>
        <v/>
      </c>
      <c r="J29" s="71" t="str">
        <f t="shared" si="22"/>
        <v xml:space="preserve"> </v>
      </c>
      <c r="K29" s="72" t="str">
        <f t="shared" si="4"/>
        <v/>
      </c>
      <c r="L29" s="72" t="str">
        <f t="shared" si="5"/>
        <v/>
      </c>
      <c r="M29" s="120"/>
      <c r="N29" s="121"/>
      <c r="O29" s="73" t="str">
        <f t="shared" si="6"/>
        <v xml:space="preserve">0 </v>
      </c>
      <c r="P29" s="216" t="str">
        <f t="shared" si="7"/>
        <v/>
      </c>
      <c r="Q29" s="84" t="str">
        <f t="shared" si="23"/>
        <v xml:space="preserve"> </v>
      </c>
      <c r="R29" s="85" t="str">
        <f t="shared" si="8"/>
        <v/>
      </c>
      <c r="S29" s="85" t="str">
        <f t="shared" si="9"/>
        <v/>
      </c>
      <c r="T29" s="127"/>
      <c r="U29" s="127"/>
      <c r="V29" s="201" t="str">
        <f t="shared" si="24"/>
        <v xml:space="preserve">0 </v>
      </c>
      <c r="W29" s="86" t="str">
        <f t="shared" si="10"/>
        <v/>
      </c>
      <c r="X29" s="91" t="str">
        <f t="shared" si="37"/>
        <v xml:space="preserve"> </v>
      </c>
      <c r="Y29" s="92" t="str">
        <f t="shared" si="38"/>
        <v/>
      </c>
      <c r="Z29" s="92" t="str">
        <f t="shared" si="13"/>
        <v/>
      </c>
      <c r="AA29" s="95"/>
      <c r="AB29" s="96"/>
      <c r="AC29" s="93" t="str">
        <f t="shared" si="25"/>
        <v>0</v>
      </c>
      <c r="AD29" s="218" t="str">
        <f t="shared" si="14"/>
        <v/>
      </c>
      <c r="AE29" s="205" t="str">
        <f t="shared" si="39"/>
        <v xml:space="preserve"> </v>
      </c>
      <c r="AF29" s="206" t="str">
        <f t="shared" si="40"/>
        <v/>
      </c>
      <c r="AG29" s="206" t="str">
        <f t="shared" si="26"/>
        <v/>
      </c>
      <c r="AH29" s="130"/>
      <c r="AI29" s="131"/>
      <c r="AJ29" s="220" t="str">
        <f t="shared" si="17"/>
        <v>0</v>
      </c>
      <c r="AK29" s="221" t="str">
        <f t="shared" si="27"/>
        <v/>
      </c>
      <c r="AL29" s="209" t="str">
        <f t="shared" si="41"/>
        <v xml:space="preserve"> </v>
      </c>
      <c r="AM29" s="210" t="str">
        <f t="shared" si="29"/>
        <v/>
      </c>
      <c r="AN29" s="210" t="str">
        <f t="shared" si="30"/>
        <v/>
      </c>
      <c r="AO29" s="134"/>
      <c r="AP29" s="134"/>
      <c r="AQ29" s="222" t="str">
        <f t="shared" si="18"/>
        <v>0</v>
      </c>
      <c r="AR29" s="213" t="str">
        <f t="shared" si="31"/>
        <v/>
      </c>
      <c r="AS29" s="214">
        <f t="shared" si="19"/>
        <v>0</v>
      </c>
      <c r="AT29" s="215">
        <f t="shared" si="20"/>
        <v>0</v>
      </c>
      <c r="AV29" s="236">
        <v>9</v>
      </c>
      <c r="AW29" s="244">
        <f t="shared" si="42"/>
        <v>0</v>
      </c>
      <c r="AZ29" s="238">
        <v>9</v>
      </c>
      <c r="BA29" s="245">
        <f t="shared" si="43"/>
        <v>0</v>
      </c>
      <c r="BB29" s="248"/>
      <c r="BD29" s="240">
        <v>9</v>
      </c>
      <c r="BE29" s="246">
        <f t="shared" si="44"/>
        <v>0</v>
      </c>
      <c r="BH29" s="242">
        <v>9</v>
      </c>
      <c r="BI29" s="247">
        <f t="shared" si="45"/>
        <v>0</v>
      </c>
      <c r="BL29" s="233">
        <v>9</v>
      </c>
      <c r="BM29" s="233">
        <f t="shared" si="46"/>
        <v>0</v>
      </c>
      <c r="BP29" s="234">
        <v>9</v>
      </c>
      <c r="BQ29" s="234">
        <f t="shared" si="47"/>
        <v>0</v>
      </c>
      <c r="BR29" s="235"/>
      <c r="BT29" s="32"/>
      <c r="BU29" s="32"/>
      <c r="BV29" s="32"/>
      <c r="BW29" s="32"/>
      <c r="BX29" s="32"/>
    </row>
    <row r="30" spans="1:76" ht="22.5" x14ac:dyDescent="0.45">
      <c r="A30" s="116"/>
      <c r="B30" s="159"/>
      <c r="C30" s="78" t="str">
        <f t="shared" si="21"/>
        <v xml:space="preserve"> </v>
      </c>
      <c r="D30" s="79" t="str">
        <f t="shared" si="0"/>
        <v/>
      </c>
      <c r="E30" s="199" t="str">
        <f t="shared" si="1"/>
        <v/>
      </c>
      <c r="F30" s="117"/>
      <c r="G30" s="117"/>
      <c r="H30" s="80" t="str">
        <f t="shared" si="2"/>
        <v xml:space="preserve">0 </v>
      </c>
      <c r="I30" s="80" t="str">
        <f t="shared" si="3"/>
        <v/>
      </c>
      <c r="J30" s="71" t="str">
        <f t="shared" si="22"/>
        <v xml:space="preserve"> </v>
      </c>
      <c r="K30" s="72" t="str">
        <f t="shared" si="4"/>
        <v/>
      </c>
      <c r="L30" s="72" t="str">
        <f t="shared" si="5"/>
        <v/>
      </c>
      <c r="M30" s="122"/>
      <c r="N30" s="123"/>
      <c r="O30" s="73" t="str">
        <f t="shared" si="6"/>
        <v xml:space="preserve">0 </v>
      </c>
      <c r="P30" s="216" t="str">
        <f t="shared" si="7"/>
        <v/>
      </c>
      <c r="Q30" s="84" t="str">
        <f t="shared" si="23"/>
        <v xml:space="preserve"> </v>
      </c>
      <c r="R30" s="85" t="str">
        <f t="shared" si="8"/>
        <v/>
      </c>
      <c r="S30" s="85" t="str">
        <f t="shared" si="9"/>
        <v/>
      </c>
      <c r="T30" s="128"/>
      <c r="U30" s="128"/>
      <c r="V30" s="201" t="str">
        <f t="shared" si="24"/>
        <v xml:space="preserve">0 </v>
      </c>
      <c r="W30" s="86" t="str">
        <f t="shared" si="10"/>
        <v/>
      </c>
      <c r="X30" s="91" t="str">
        <f t="shared" si="37"/>
        <v xml:space="preserve"> </v>
      </c>
      <c r="Y30" s="92" t="str">
        <f t="shared" si="38"/>
        <v/>
      </c>
      <c r="Z30" s="92" t="str">
        <f t="shared" si="13"/>
        <v/>
      </c>
      <c r="AA30" s="96"/>
      <c r="AB30" s="97"/>
      <c r="AC30" s="93" t="str">
        <f t="shared" si="25"/>
        <v>0</v>
      </c>
      <c r="AD30" s="218" t="str">
        <f t="shared" si="14"/>
        <v/>
      </c>
      <c r="AE30" s="205" t="str">
        <f t="shared" si="39"/>
        <v xml:space="preserve"> </v>
      </c>
      <c r="AF30" s="206" t="str">
        <f t="shared" si="40"/>
        <v/>
      </c>
      <c r="AG30" s="206" t="str">
        <f t="shared" si="26"/>
        <v/>
      </c>
      <c r="AH30" s="130"/>
      <c r="AI30" s="131"/>
      <c r="AJ30" s="220" t="str">
        <f t="shared" si="17"/>
        <v>0</v>
      </c>
      <c r="AK30" s="221" t="str">
        <f t="shared" si="27"/>
        <v/>
      </c>
      <c r="AL30" s="209" t="str">
        <f t="shared" si="41"/>
        <v xml:space="preserve"> </v>
      </c>
      <c r="AM30" s="210" t="str">
        <f t="shared" si="29"/>
        <v/>
      </c>
      <c r="AN30" s="210" t="str">
        <f t="shared" si="30"/>
        <v/>
      </c>
      <c r="AO30" s="134"/>
      <c r="AP30" s="134"/>
      <c r="AQ30" s="222" t="str">
        <f t="shared" si="18"/>
        <v>0</v>
      </c>
      <c r="AR30" s="213" t="str">
        <f t="shared" si="31"/>
        <v/>
      </c>
      <c r="AS30" s="214">
        <f t="shared" si="19"/>
        <v>0</v>
      </c>
      <c r="AT30" s="215">
        <f t="shared" si="20"/>
        <v>0</v>
      </c>
      <c r="AV30" s="236">
        <v>10</v>
      </c>
      <c r="AW30" s="244">
        <f t="shared" si="42"/>
        <v>0</v>
      </c>
      <c r="AZ30" s="238">
        <v>10</v>
      </c>
      <c r="BA30" s="245">
        <f t="shared" si="43"/>
        <v>0</v>
      </c>
      <c r="BB30" s="248"/>
      <c r="BD30" s="240">
        <v>10</v>
      </c>
      <c r="BE30" s="246">
        <f t="shared" si="44"/>
        <v>0</v>
      </c>
      <c r="BH30" s="242">
        <v>10</v>
      </c>
      <c r="BI30" s="247">
        <f t="shared" si="45"/>
        <v>0</v>
      </c>
      <c r="BL30" s="233">
        <v>10</v>
      </c>
      <c r="BM30" s="233">
        <f t="shared" si="46"/>
        <v>0</v>
      </c>
      <c r="BP30" s="234">
        <v>10</v>
      </c>
      <c r="BQ30" s="234">
        <f t="shared" si="47"/>
        <v>0</v>
      </c>
      <c r="BR30" s="235"/>
      <c r="BT30" s="32"/>
      <c r="BU30" s="32"/>
      <c r="BV30" s="32"/>
      <c r="BW30" s="32"/>
      <c r="BX30" s="32"/>
    </row>
    <row r="31" spans="1:76" ht="22.5" x14ac:dyDescent="0.45">
      <c r="A31" s="116"/>
      <c r="B31" s="159"/>
      <c r="C31" s="78" t="str">
        <f t="shared" si="21"/>
        <v xml:space="preserve"> </v>
      </c>
      <c r="D31" s="79" t="str">
        <f t="shared" si="0"/>
        <v/>
      </c>
      <c r="E31" s="199" t="str">
        <f t="shared" si="1"/>
        <v/>
      </c>
      <c r="F31" s="117"/>
      <c r="G31" s="117"/>
      <c r="H31" s="80" t="str">
        <f t="shared" si="2"/>
        <v xml:space="preserve">0 </v>
      </c>
      <c r="I31" s="80" t="str">
        <f t="shared" si="3"/>
        <v/>
      </c>
      <c r="J31" s="71" t="str">
        <f t="shared" si="22"/>
        <v xml:space="preserve"> </v>
      </c>
      <c r="K31" s="72" t="str">
        <f t="shared" si="4"/>
        <v/>
      </c>
      <c r="L31" s="72" t="str">
        <f t="shared" si="5"/>
        <v/>
      </c>
      <c r="M31" s="120"/>
      <c r="N31" s="121"/>
      <c r="O31" s="73" t="str">
        <f t="shared" si="6"/>
        <v xml:space="preserve">0 </v>
      </c>
      <c r="P31" s="216" t="str">
        <f t="shared" si="7"/>
        <v/>
      </c>
      <c r="Q31" s="84" t="str">
        <f t="shared" si="23"/>
        <v xml:space="preserve"> </v>
      </c>
      <c r="R31" s="85" t="str">
        <f t="shared" si="8"/>
        <v/>
      </c>
      <c r="S31" s="85" t="str">
        <f t="shared" si="9"/>
        <v/>
      </c>
      <c r="T31" s="127"/>
      <c r="U31" s="127"/>
      <c r="V31" s="201" t="str">
        <f t="shared" si="24"/>
        <v xml:space="preserve">0 </v>
      </c>
      <c r="W31" s="86" t="str">
        <f t="shared" si="10"/>
        <v/>
      </c>
      <c r="X31" s="91" t="str">
        <f t="shared" si="37"/>
        <v xml:space="preserve"> </v>
      </c>
      <c r="Y31" s="92" t="str">
        <f t="shared" si="38"/>
        <v/>
      </c>
      <c r="Z31" s="92" t="str">
        <f t="shared" si="13"/>
        <v/>
      </c>
      <c r="AA31" s="95"/>
      <c r="AB31" s="96"/>
      <c r="AC31" s="93" t="str">
        <f t="shared" si="25"/>
        <v>0</v>
      </c>
      <c r="AD31" s="218" t="str">
        <f t="shared" si="14"/>
        <v/>
      </c>
      <c r="AE31" s="205" t="str">
        <f t="shared" si="39"/>
        <v xml:space="preserve"> </v>
      </c>
      <c r="AF31" s="206" t="str">
        <f t="shared" si="40"/>
        <v/>
      </c>
      <c r="AG31" s="206" t="str">
        <f t="shared" si="26"/>
        <v/>
      </c>
      <c r="AH31" s="130"/>
      <c r="AI31" s="131"/>
      <c r="AJ31" s="220" t="str">
        <f t="shared" si="17"/>
        <v>0</v>
      </c>
      <c r="AK31" s="221" t="str">
        <f t="shared" si="27"/>
        <v/>
      </c>
      <c r="AL31" s="209" t="str">
        <f t="shared" si="41"/>
        <v xml:space="preserve"> </v>
      </c>
      <c r="AM31" s="210" t="str">
        <f t="shared" si="29"/>
        <v/>
      </c>
      <c r="AN31" s="210" t="str">
        <f t="shared" si="30"/>
        <v/>
      </c>
      <c r="AO31" s="134"/>
      <c r="AP31" s="134"/>
      <c r="AQ31" s="222" t="str">
        <f t="shared" si="18"/>
        <v>0</v>
      </c>
      <c r="AR31" s="213" t="str">
        <f t="shared" si="31"/>
        <v/>
      </c>
      <c r="AS31" s="214">
        <f t="shared" si="19"/>
        <v>0</v>
      </c>
      <c r="AT31" s="215">
        <f t="shared" si="20"/>
        <v>0</v>
      </c>
      <c r="BA31" s="248"/>
      <c r="BB31" s="248"/>
      <c r="BT31" s="32"/>
      <c r="BU31" s="32"/>
      <c r="BV31" s="32"/>
      <c r="BW31" s="32"/>
      <c r="BX31" s="32"/>
    </row>
    <row r="32" spans="1:76" ht="22.5" x14ac:dyDescent="0.45">
      <c r="A32" s="116"/>
      <c r="B32" s="159"/>
      <c r="C32" s="78" t="str">
        <f t="shared" si="21"/>
        <v xml:space="preserve"> </v>
      </c>
      <c r="D32" s="79" t="str">
        <f t="shared" si="0"/>
        <v/>
      </c>
      <c r="E32" s="199" t="str">
        <f t="shared" si="1"/>
        <v/>
      </c>
      <c r="F32" s="117"/>
      <c r="G32" s="117"/>
      <c r="H32" s="80" t="str">
        <f t="shared" si="2"/>
        <v xml:space="preserve">0 </v>
      </c>
      <c r="I32" s="80" t="str">
        <f t="shared" si="3"/>
        <v/>
      </c>
      <c r="J32" s="71" t="str">
        <f t="shared" si="22"/>
        <v xml:space="preserve"> </v>
      </c>
      <c r="K32" s="72" t="str">
        <f t="shared" si="4"/>
        <v/>
      </c>
      <c r="L32" s="72" t="str">
        <f t="shared" si="5"/>
        <v/>
      </c>
      <c r="M32" s="120"/>
      <c r="N32" s="121"/>
      <c r="O32" s="73" t="str">
        <f t="shared" si="6"/>
        <v xml:space="preserve">0 </v>
      </c>
      <c r="P32" s="216" t="str">
        <f t="shared" si="7"/>
        <v/>
      </c>
      <c r="Q32" s="84" t="str">
        <f t="shared" si="23"/>
        <v xml:space="preserve"> </v>
      </c>
      <c r="R32" s="85" t="str">
        <f t="shared" si="8"/>
        <v/>
      </c>
      <c r="S32" s="85" t="str">
        <f t="shared" si="9"/>
        <v/>
      </c>
      <c r="T32" s="127"/>
      <c r="U32" s="127"/>
      <c r="V32" s="201" t="str">
        <f t="shared" si="24"/>
        <v xml:space="preserve">0 </v>
      </c>
      <c r="W32" s="86" t="str">
        <f t="shared" si="10"/>
        <v/>
      </c>
      <c r="X32" s="91" t="str">
        <f t="shared" si="37"/>
        <v xml:space="preserve"> </v>
      </c>
      <c r="Y32" s="92" t="str">
        <f t="shared" si="38"/>
        <v/>
      </c>
      <c r="Z32" s="92" t="str">
        <f t="shared" si="13"/>
        <v/>
      </c>
      <c r="AA32" s="95"/>
      <c r="AB32" s="96"/>
      <c r="AC32" s="93" t="str">
        <f t="shared" si="25"/>
        <v>0</v>
      </c>
      <c r="AD32" s="218" t="str">
        <f t="shared" si="14"/>
        <v/>
      </c>
      <c r="AE32" s="205" t="str">
        <f t="shared" si="39"/>
        <v xml:space="preserve"> </v>
      </c>
      <c r="AF32" s="206" t="str">
        <f t="shared" si="40"/>
        <v/>
      </c>
      <c r="AG32" s="206" t="str">
        <f t="shared" si="26"/>
        <v/>
      </c>
      <c r="AH32" s="130"/>
      <c r="AI32" s="131"/>
      <c r="AJ32" s="220" t="str">
        <f t="shared" si="17"/>
        <v>0</v>
      </c>
      <c r="AK32" s="221" t="str">
        <f t="shared" si="27"/>
        <v/>
      </c>
      <c r="AL32" s="209" t="str">
        <f t="shared" si="41"/>
        <v xml:space="preserve"> </v>
      </c>
      <c r="AM32" s="210" t="str">
        <f t="shared" si="29"/>
        <v/>
      </c>
      <c r="AN32" s="210" t="str">
        <f t="shared" si="30"/>
        <v/>
      </c>
      <c r="AO32" s="134"/>
      <c r="AP32" s="134"/>
      <c r="AQ32" s="222" t="str">
        <f t="shared" si="18"/>
        <v>0</v>
      </c>
      <c r="AR32" s="213" t="str">
        <f t="shared" si="31"/>
        <v/>
      </c>
      <c r="AS32" s="214">
        <f t="shared" si="19"/>
        <v>0</v>
      </c>
      <c r="AT32" s="215">
        <f t="shared" si="20"/>
        <v>0</v>
      </c>
      <c r="BT32" s="32"/>
      <c r="BU32" s="32"/>
      <c r="BV32" s="32"/>
      <c r="BW32" s="32"/>
      <c r="BX32" s="32"/>
    </row>
    <row r="33" spans="1:76" ht="22.5" x14ac:dyDescent="0.45">
      <c r="A33" s="116"/>
      <c r="B33" s="159"/>
      <c r="C33" s="78" t="str">
        <f t="shared" si="21"/>
        <v xml:space="preserve"> </v>
      </c>
      <c r="D33" s="79" t="str">
        <f t="shared" si="0"/>
        <v/>
      </c>
      <c r="E33" s="199" t="str">
        <f t="shared" si="1"/>
        <v/>
      </c>
      <c r="F33" s="117"/>
      <c r="G33" s="117"/>
      <c r="H33" s="80" t="str">
        <f t="shared" si="2"/>
        <v xml:space="preserve">0 </v>
      </c>
      <c r="I33" s="80" t="str">
        <f t="shared" si="3"/>
        <v/>
      </c>
      <c r="J33" s="71" t="str">
        <f t="shared" si="22"/>
        <v xml:space="preserve"> </v>
      </c>
      <c r="K33" s="72" t="str">
        <f t="shared" si="4"/>
        <v/>
      </c>
      <c r="L33" s="72" t="str">
        <f t="shared" si="5"/>
        <v/>
      </c>
      <c r="M33" s="120"/>
      <c r="N33" s="121"/>
      <c r="O33" s="73" t="str">
        <f t="shared" si="6"/>
        <v xml:space="preserve">0 </v>
      </c>
      <c r="P33" s="216" t="str">
        <f t="shared" si="7"/>
        <v/>
      </c>
      <c r="Q33" s="84" t="str">
        <f t="shared" si="23"/>
        <v xml:space="preserve"> </v>
      </c>
      <c r="R33" s="85" t="str">
        <f t="shared" si="8"/>
        <v/>
      </c>
      <c r="S33" s="85" t="str">
        <f t="shared" si="9"/>
        <v/>
      </c>
      <c r="T33" s="127"/>
      <c r="U33" s="127"/>
      <c r="V33" s="201" t="str">
        <f t="shared" si="24"/>
        <v xml:space="preserve">0 </v>
      </c>
      <c r="W33" s="86" t="str">
        <f t="shared" si="10"/>
        <v/>
      </c>
      <c r="X33" s="91" t="str">
        <f t="shared" si="37"/>
        <v xml:space="preserve"> </v>
      </c>
      <c r="Y33" s="92" t="str">
        <f t="shared" si="38"/>
        <v/>
      </c>
      <c r="Z33" s="92" t="str">
        <f t="shared" si="13"/>
        <v/>
      </c>
      <c r="AA33" s="95"/>
      <c r="AB33" s="96"/>
      <c r="AC33" s="93" t="str">
        <f t="shared" si="25"/>
        <v>0</v>
      </c>
      <c r="AD33" s="218" t="str">
        <f t="shared" si="14"/>
        <v/>
      </c>
      <c r="AE33" s="205" t="str">
        <f t="shared" si="39"/>
        <v xml:space="preserve"> </v>
      </c>
      <c r="AF33" s="206" t="str">
        <f t="shared" si="40"/>
        <v/>
      </c>
      <c r="AG33" s="206" t="str">
        <f t="shared" si="26"/>
        <v/>
      </c>
      <c r="AH33" s="130"/>
      <c r="AI33" s="131"/>
      <c r="AJ33" s="220" t="str">
        <f t="shared" si="17"/>
        <v>0</v>
      </c>
      <c r="AK33" s="221" t="str">
        <f t="shared" si="27"/>
        <v/>
      </c>
      <c r="AL33" s="209" t="str">
        <f t="shared" si="41"/>
        <v xml:space="preserve"> </v>
      </c>
      <c r="AM33" s="210" t="str">
        <f t="shared" si="29"/>
        <v/>
      </c>
      <c r="AN33" s="210" t="str">
        <f t="shared" si="30"/>
        <v/>
      </c>
      <c r="AO33" s="134"/>
      <c r="AP33" s="163"/>
      <c r="AQ33" s="222" t="str">
        <f t="shared" si="18"/>
        <v>0</v>
      </c>
      <c r="AR33" s="213" t="str">
        <f t="shared" si="31"/>
        <v/>
      </c>
      <c r="AS33" s="214">
        <f t="shared" si="19"/>
        <v>0</v>
      </c>
      <c r="AT33" s="215">
        <f t="shared" si="20"/>
        <v>0</v>
      </c>
      <c r="BT33" s="32"/>
      <c r="BU33" s="32"/>
      <c r="BV33" s="32"/>
      <c r="BW33" s="32"/>
      <c r="BX33" s="32"/>
    </row>
    <row r="34" spans="1:76" ht="22.5" x14ac:dyDescent="0.45">
      <c r="A34" s="116"/>
      <c r="B34" s="159"/>
      <c r="C34" s="78" t="str">
        <f t="shared" si="21"/>
        <v xml:space="preserve"> </v>
      </c>
      <c r="D34" s="79" t="str">
        <f t="shared" si="0"/>
        <v/>
      </c>
      <c r="E34" s="199" t="str">
        <f t="shared" si="1"/>
        <v/>
      </c>
      <c r="F34" s="117"/>
      <c r="G34" s="117"/>
      <c r="H34" s="80" t="str">
        <f t="shared" si="2"/>
        <v xml:space="preserve">0 </v>
      </c>
      <c r="I34" s="80" t="str">
        <f t="shared" si="3"/>
        <v/>
      </c>
      <c r="J34" s="71" t="str">
        <f t="shared" si="22"/>
        <v xml:space="preserve"> </v>
      </c>
      <c r="K34" s="72" t="str">
        <f t="shared" si="4"/>
        <v/>
      </c>
      <c r="L34" s="72" t="str">
        <f t="shared" si="5"/>
        <v/>
      </c>
      <c r="M34" s="120"/>
      <c r="N34" s="121"/>
      <c r="O34" s="73" t="str">
        <f t="shared" si="6"/>
        <v xml:space="preserve">0 </v>
      </c>
      <c r="P34" s="216" t="str">
        <f t="shared" si="7"/>
        <v/>
      </c>
      <c r="Q34" s="84" t="str">
        <f t="shared" si="23"/>
        <v xml:space="preserve"> </v>
      </c>
      <c r="R34" s="85" t="str">
        <f t="shared" si="8"/>
        <v/>
      </c>
      <c r="S34" s="85" t="str">
        <f t="shared" si="9"/>
        <v/>
      </c>
      <c r="T34" s="127"/>
      <c r="U34" s="127"/>
      <c r="V34" s="201" t="str">
        <f t="shared" si="24"/>
        <v xml:space="preserve">0 </v>
      </c>
      <c r="W34" s="86" t="str">
        <f t="shared" si="10"/>
        <v/>
      </c>
      <c r="X34" s="91" t="str">
        <f t="shared" si="37"/>
        <v xml:space="preserve"> </v>
      </c>
      <c r="Y34" s="92" t="str">
        <f t="shared" si="38"/>
        <v/>
      </c>
      <c r="Z34" s="92" t="str">
        <f t="shared" si="13"/>
        <v/>
      </c>
      <c r="AA34" s="94"/>
      <c r="AB34" s="96"/>
      <c r="AC34" s="93" t="str">
        <f t="shared" si="25"/>
        <v>0</v>
      </c>
      <c r="AD34" s="218" t="str">
        <f t="shared" si="14"/>
        <v/>
      </c>
      <c r="AE34" s="205" t="str">
        <f t="shared" si="39"/>
        <v xml:space="preserve"> </v>
      </c>
      <c r="AF34" s="206" t="str">
        <f t="shared" si="40"/>
        <v/>
      </c>
      <c r="AG34" s="206" t="str">
        <f t="shared" si="26"/>
        <v/>
      </c>
      <c r="AH34" s="130"/>
      <c r="AI34" s="131"/>
      <c r="AJ34" s="220" t="str">
        <f t="shared" si="17"/>
        <v>0</v>
      </c>
      <c r="AK34" s="221" t="str">
        <f t="shared" si="27"/>
        <v/>
      </c>
      <c r="AL34" s="209" t="str">
        <f t="shared" si="41"/>
        <v xml:space="preserve"> </v>
      </c>
      <c r="AM34" s="210" t="str">
        <f t="shared" si="29"/>
        <v/>
      </c>
      <c r="AN34" s="210" t="str">
        <f t="shared" si="30"/>
        <v/>
      </c>
      <c r="AO34" s="134"/>
      <c r="AP34" s="134"/>
      <c r="AQ34" s="222" t="str">
        <f t="shared" si="18"/>
        <v>0</v>
      </c>
      <c r="AR34" s="213" t="str">
        <f t="shared" si="31"/>
        <v/>
      </c>
      <c r="AS34" s="214">
        <f t="shared" si="19"/>
        <v>0</v>
      </c>
      <c r="AT34" s="215">
        <f t="shared" si="20"/>
        <v>0</v>
      </c>
      <c r="BT34" s="32"/>
      <c r="BU34" s="32"/>
      <c r="BV34" s="32"/>
      <c r="BW34" s="32"/>
      <c r="BX34" s="32"/>
    </row>
    <row r="35" spans="1:76" ht="22.5" x14ac:dyDescent="0.45">
      <c r="A35" s="116"/>
      <c r="B35" s="159"/>
      <c r="C35" s="78" t="str">
        <f t="shared" si="21"/>
        <v xml:space="preserve"> </v>
      </c>
      <c r="D35" s="79" t="str">
        <f t="shared" si="0"/>
        <v/>
      </c>
      <c r="E35" s="199" t="str">
        <f t="shared" si="1"/>
        <v/>
      </c>
      <c r="F35" s="117"/>
      <c r="G35" s="117"/>
      <c r="H35" s="80" t="str">
        <f t="shared" si="2"/>
        <v xml:space="preserve">0 </v>
      </c>
      <c r="I35" s="80" t="str">
        <f t="shared" si="3"/>
        <v/>
      </c>
      <c r="J35" s="71" t="str">
        <f t="shared" si="22"/>
        <v xml:space="preserve"> </v>
      </c>
      <c r="K35" s="72" t="str">
        <f t="shared" si="4"/>
        <v/>
      </c>
      <c r="L35" s="72" t="str">
        <f t="shared" si="5"/>
        <v/>
      </c>
      <c r="M35" s="120"/>
      <c r="N35" s="121"/>
      <c r="O35" s="73" t="str">
        <f t="shared" si="6"/>
        <v xml:space="preserve">0 </v>
      </c>
      <c r="P35" s="216" t="str">
        <f t="shared" si="7"/>
        <v/>
      </c>
      <c r="Q35" s="84" t="str">
        <f t="shared" si="23"/>
        <v xml:space="preserve"> </v>
      </c>
      <c r="R35" s="85" t="str">
        <f t="shared" si="8"/>
        <v/>
      </c>
      <c r="S35" s="85" t="str">
        <f t="shared" si="9"/>
        <v/>
      </c>
      <c r="T35" s="127"/>
      <c r="U35" s="127"/>
      <c r="V35" s="201" t="str">
        <f t="shared" si="24"/>
        <v xml:space="preserve">0 </v>
      </c>
      <c r="W35" s="86" t="str">
        <f t="shared" si="10"/>
        <v/>
      </c>
      <c r="X35" s="91" t="str">
        <f t="shared" si="37"/>
        <v xml:space="preserve"> </v>
      </c>
      <c r="Y35" s="92" t="str">
        <f t="shared" si="38"/>
        <v/>
      </c>
      <c r="Z35" s="92" t="str">
        <f t="shared" si="13"/>
        <v/>
      </c>
      <c r="AA35" s="95"/>
      <c r="AB35" s="96"/>
      <c r="AC35" s="93" t="str">
        <f t="shared" si="25"/>
        <v>0</v>
      </c>
      <c r="AD35" s="218" t="str">
        <f t="shared" si="14"/>
        <v/>
      </c>
      <c r="AE35" s="205" t="str">
        <f t="shared" si="39"/>
        <v xml:space="preserve"> </v>
      </c>
      <c r="AF35" s="206" t="str">
        <f t="shared" si="40"/>
        <v/>
      </c>
      <c r="AG35" s="206" t="str">
        <f t="shared" si="26"/>
        <v/>
      </c>
      <c r="AH35" s="130"/>
      <c r="AI35" s="131"/>
      <c r="AJ35" s="220" t="str">
        <f t="shared" si="17"/>
        <v>0</v>
      </c>
      <c r="AK35" s="221" t="str">
        <f t="shared" si="27"/>
        <v/>
      </c>
      <c r="AL35" s="209" t="str">
        <f t="shared" si="41"/>
        <v xml:space="preserve"> </v>
      </c>
      <c r="AM35" s="210" t="str">
        <f t="shared" si="29"/>
        <v/>
      </c>
      <c r="AN35" s="210" t="str">
        <f t="shared" si="30"/>
        <v/>
      </c>
      <c r="AO35" s="134"/>
      <c r="AP35" s="134"/>
      <c r="AQ35" s="222" t="str">
        <f t="shared" si="18"/>
        <v>0</v>
      </c>
      <c r="AR35" s="213" t="str">
        <f t="shared" si="31"/>
        <v/>
      </c>
      <c r="AS35" s="214">
        <f t="shared" si="19"/>
        <v>0</v>
      </c>
      <c r="AT35" s="215">
        <f t="shared" si="20"/>
        <v>0</v>
      </c>
      <c r="BT35" s="32"/>
      <c r="BU35" s="32"/>
      <c r="BV35" s="32"/>
      <c r="BW35" s="32"/>
      <c r="BX35" s="32"/>
    </row>
    <row r="36" spans="1:76" ht="22.5" x14ac:dyDescent="0.45">
      <c r="A36" s="116"/>
      <c r="B36" s="159"/>
      <c r="C36" s="78" t="str">
        <f t="shared" si="21"/>
        <v xml:space="preserve"> </v>
      </c>
      <c r="D36" s="79" t="str">
        <f t="shared" si="0"/>
        <v/>
      </c>
      <c r="E36" s="199" t="str">
        <f t="shared" si="1"/>
        <v/>
      </c>
      <c r="F36" s="117"/>
      <c r="G36" s="117"/>
      <c r="H36" s="80" t="str">
        <f t="shared" si="2"/>
        <v xml:space="preserve">0 </v>
      </c>
      <c r="I36" s="80" t="str">
        <f t="shared" si="3"/>
        <v/>
      </c>
      <c r="J36" s="71" t="str">
        <f t="shared" si="22"/>
        <v xml:space="preserve"> </v>
      </c>
      <c r="K36" s="72" t="str">
        <f t="shared" si="4"/>
        <v/>
      </c>
      <c r="L36" s="72" t="str">
        <f t="shared" si="5"/>
        <v/>
      </c>
      <c r="M36" s="120"/>
      <c r="N36" s="121"/>
      <c r="O36" s="73" t="str">
        <f t="shared" si="6"/>
        <v xml:space="preserve">0 </v>
      </c>
      <c r="P36" s="216" t="str">
        <f t="shared" si="7"/>
        <v/>
      </c>
      <c r="Q36" s="84" t="str">
        <f t="shared" si="23"/>
        <v xml:space="preserve"> </v>
      </c>
      <c r="R36" s="85" t="str">
        <f t="shared" si="8"/>
        <v/>
      </c>
      <c r="S36" s="85" t="str">
        <f t="shared" si="9"/>
        <v/>
      </c>
      <c r="T36" s="127"/>
      <c r="U36" s="127"/>
      <c r="V36" s="201" t="str">
        <f t="shared" si="24"/>
        <v xml:space="preserve">0 </v>
      </c>
      <c r="W36" s="86" t="str">
        <f t="shared" si="10"/>
        <v/>
      </c>
      <c r="X36" s="91" t="str">
        <f t="shared" si="37"/>
        <v xml:space="preserve"> </v>
      </c>
      <c r="Y36" s="92" t="str">
        <f t="shared" si="38"/>
        <v/>
      </c>
      <c r="Z36" s="92" t="str">
        <f t="shared" si="13"/>
        <v/>
      </c>
      <c r="AA36" s="95"/>
      <c r="AB36" s="96"/>
      <c r="AC36" s="93" t="str">
        <f t="shared" si="25"/>
        <v>0</v>
      </c>
      <c r="AD36" s="218" t="str">
        <f t="shared" si="14"/>
        <v/>
      </c>
      <c r="AE36" s="205" t="str">
        <f t="shared" si="39"/>
        <v xml:space="preserve"> </v>
      </c>
      <c r="AF36" s="206" t="str">
        <f t="shared" si="40"/>
        <v/>
      </c>
      <c r="AG36" s="206" t="str">
        <f t="shared" si="26"/>
        <v/>
      </c>
      <c r="AH36" s="130"/>
      <c r="AI36" s="131"/>
      <c r="AJ36" s="220" t="str">
        <f t="shared" si="17"/>
        <v>0</v>
      </c>
      <c r="AK36" s="221" t="str">
        <f t="shared" si="27"/>
        <v/>
      </c>
      <c r="AL36" s="209" t="str">
        <f t="shared" si="41"/>
        <v xml:space="preserve"> </v>
      </c>
      <c r="AM36" s="210" t="str">
        <f t="shared" si="29"/>
        <v/>
      </c>
      <c r="AN36" s="210" t="str">
        <f t="shared" si="30"/>
        <v/>
      </c>
      <c r="AO36" s="134"/>
      <c r="AP36" s="134"/>
      <c r="AQ36" s="222" t="str">
        <f t="shared" si="18"/>
        <v>0</v>
      </c>
      <c r="AR36" s="213" t="str">
        <f t="shared" si="31"/>
        <v/>
      </c>
      <c r="AS36" s="214">
        <f t="shared" si="19"/>
        <v>0</v>
      </c>
      <c r="AT36" s="215">
        <f t="shared" si="20"/>
        <v>0</v>
      </c>
      <c r="BT36" s="32"/>
      <c r="BU36" s="32"/>
      <c r="BV36" s="32"/>
      <c r="BW36" s="32"/>
      <c r="BX36" s="32"/>
    </row>
    <row r="37" spans="1:76" ht="23.25" thickBot="1" x14ac:dyDescent="0.5">
      <c r="A37" s="116"/>
      <c r="B37" s="159"/>
      <c r="C37" s="78" t="str">
        <f t="shared" si="21"/>
        <v xml:space="preserve"> </v>
      </c>
      <c r="D37" s="79" t="str">
        <f t="shared" si="0"/>
        <v/>
      </c>
      <c r="E37" s="199" t="str">
        <f t="shared" si="1"/>
        <v/>
      </c>
      <c r="F37" s="117"/>
      <c r="G37" s="117"/>
      <c r="H37" s="80" t="str">
        <f t="shared" si="2"/>
        <v xml:space="preserve">0 </v>
      </c>
      <c r="I37" s="80" t="str">
        <f t="shared" si="3"/>
        <v/>
      </c>
      <c r="J37" s="71" t="str">
        <f t="shared" si="22"/>
        <v xml:space="preserve"> </v>
      </c>
      <c r="K37" s="72" t="str">
        <f t="shared" si="4"/>
        <v/>
      </c>
      <c r="L37" s="72" t="str">
        <f t="shared" si="5"/>
        <v/>
      </c>
      <c r="M37" s="120"/>
      <c r="N37" s="121"/>
      <c r="O37" s="73" t="str">
        <f t="shared" si="6"/>
        <v xml:space="preserve">0 </v>
      </c>
      <c r="P37" s="216" t="str">
        <f t="shared" si="7"/>
        <v/>
      </c>
      <c r="Q37" s="84" t="str">
        <f t="shared" si="23"/>
        <v xml:space="preserve"> </v>
      </c>
      <c r="R37" s="85" t="str">
        <f t="shared" si="8"/>
        <v/>
      </c>
      <c r="S37" s="85" t="str">
        <f t="shared" si="9"/>
        <v/>
      </c>
      <c r="T37" s="127"/>
      <c r="U37" s="127"/>
      <c r="V37" s="201" t="str">
        <f t="shared" si="24"/>
        <v xml:space="preserve">0 </v>
      </c>
      <c r="W37" s="86" t="str">
        <f t="shared" si="10"/>
        <v/>
      </c>
      <c r="X37" s="91" t="str">
        <f t="shared" si="37"/>
        <v xml:space="preserve"> </v>
      </c>
      <c r="Y37" s="92" t="str">
        <f t="shared" si="38"/>
        <v/>
      </c>
      <c r="Z37" s="92" t="str">
        <f t="shared" si="13"/>
        <v/>
      </c>
      <c r="AA37" s="95"/>
      <c r="AB37" s="96"/>
      <c r="AC37" s="93" t="str">
        <f t="shared" si="25"/>
        <v>0</v>
      </c>
      <c r="AD37" s="218" t="str">
        <f t="shared" si="14"/>
        <v/>
      </c>
      <c r="AE37" s="205" t="str">
        <f t="shared" si="39"/>
        <v xml:space="preserve"> </v>
      </c>
      <c r="AF37" s="206" t="str">
        <f t="shared" si="40"/>
        <v/>
      </c>
      <c r="AG37" s="206" t="str">
        <f t="shared" si="26"/>
        <v/>
      </c>
      <c r="AH37" s="130"/>
      <c r="AI37" s="131"/>
      <c r="AJ37" s="220" t="str">
        <f t="shared" si="17"/>
        <v>0</v>
      </c>
      <c r="AK37" s="221" t="str">
        <f t="shared" si="27"/>
        <v/>
      </c>
      <c r="AL37" s="209" t="str">
        <f t="shared" si="41"/>
        <v xml:space="preserve"> </v>
      </c>
      <c r="AM37" s="210" t="str">
        <f t="shared" si="29"/>
        <v/>
      </c>
      <c r="AN37" s="210" t="str">
        <f t="shared" si="30"/>
        <v/>
      </c>
      <c r="AO37" s="134"/>
      <c r="AP37" s="134"/>
      <c r="AQ37" s="222" t="str">
        <f t="shared" si="18"/>
        <v>0</v>
      </c>
      <c r="AR37" s="213" t="str">
        <f t="shared" si="31"/>
        <v/>
      </c>
      <c r="AS37" s="214">
        <f t="shared" si="19"/>
        <v>0</v>
      </c>
      <c r="AT37" s="215">
        <f t="shared" si="20"/>
        <v>0</v>
      </c>
      <c r="BT37" s="32"/>
      <c r="BU37" s="32"/>
      <c r="BV37" s="32"/>
      <c r="BW37" s="32"/>
      <c r="BX37" s="32"/>
    </row>
    <row r="38" spans="1:76" ht="23.25" thickBot="1" x14ac:dyDescent="0.5">
      <c r="A38" s="116"/>
      <c r="B38" s="159"/>
      <c r="C38" s="78" t="str">
        <f t="shared" si="21"/>
        <v xml:space="preserve"> </v>
      </c>
      <c r="D38" s="79" t="str">
        <f t="shared" si="0"/>
        <v/>
      </c>
      <c r="E38" s="199" t="str">
        <f t="shared" si="1"/>
        <v/>
      </c>
      <c r="F38" s="117"/>
      <c r="G38" s="117"/>
      <c r="H38" s="80" t="str">
        <f t="shared" si="2"/>
        <v xml:space="preserve">0 </v>
      </c>
      <c r="I38" s="80" t="str">
        <f t="shared" si="3"/>
        <v/>
      </c>
      <c r="J38" s="71" t="str">
        <f t="shared" si="22"/>
        <v xml:space="preserve"> </v>
      </c>
      <c r="K38" s="72" t="str">
        <f t="shared" si="4"/>
        <v/>
      </c>
      <c r="L38" s="72" t="str">
        <f t="shared" si="5"/>
        <v/>
      </c>
      <c r="M38" s="120"/>
      <c r="N38" s="121"/>
      <c r="O38" s="73" t="str">
        <f t="shared" si="6"/>
        <v xml:space="preserve">0 </v>
      </c>
      <c r="P38" s="216" t="str">
        <f t="shared" si="7"/>
        <v/>
      </c>
      <c r="Q38" s="84" t="str">
        <f t="shared" si="23"/>
        <v xml:space="preserve"> </v>
      </c>
      <c r="R38" s="85" t="str">
        <f t="shared" si="8"/>
        <v/>
      </c>
      <c r="S38" s="85" t="str">
        <f t="shared" si="9"/>
        <v/>
      </c>
      <c r="T38" s="127"/>
      <c r="U38" s="127"/>
      <c r="V38" s="201" t="str">
        <f t="shared" si="24"/>
        <v xml:space="preserve">0 </v>
      </c>
      <c r="W38" s="86" t="str">
        <f t="shared" si="10"/>
        <v/>
      </c>
      <c r="X38" s="91" t="str">
        <f t="shared" si="37"/>
        <v xml:space="preserve"> </v>
      </c>
      <c r="Y38" s="92" t="str">
        <f t="shared" si="38"/>
        <v/>
      </c>
      <c r="Z38" s="92" t="str">
        <f t="shared" si="13"/>
        <v/>
      </c>
      <c r="AA38" s="95"/>
      <c r="AB38" s="96"/>
      <c r="AC38" s="93" t="str">
        <f t="shared" si="25"/>
        <v>0</v>
      </c>
      <c r="AD38" s="218" t="str">
        <f t="shared" si="14"/>
        <v/>
      </c>
      <c r="AE38" s="205" t="str">
        <f t="shared" si="39"/>
        <v xml:space="preserve"> </v>
      </c>
      <c r="AF38" s="206" t="str">
        <f t="shared" si="40"/>
        <v/>
      </c>
      <c r="AG38" s="206" t="str">
        <f t="shared" si="26"/>
        <v/>
      </c>
      <c r="AH38" s="130"/>
      <c r="AI38" s="131"/>
      <c r="AJ38" s="220" t="str">
        <f t="shared" si="17"/>
        <v>0</v>
      </c>
      <c r="AK38" s="221" t="str">
        <f t="shared" si="27"/>
        <v/>
      </c>
      <c r="AL38" s="209" t="str">
        <f t="shared" si="41"/>
        <v xml:space="preserve"> </v>
      </c>
      <c r="AM38" s="210" t="str">
        <f t="shared" si="29"/>
        <v/>
      </c>
      <c r="AN38" s="210" t="str">
        <f t="shared" si="30"/>
        <v/>
      </c>
      <c r="AO38" s="134"/>
      <c r="AP38" s="134"/>
      <c r="AQ38" s="222" t="str">
        <f t="shared" si="18"/>
        <v>0</v>
      </c>
      <c r="AR38" s="213" t="str">
        <f t="shared" si="31"/>
        <v/>
      </c>
      <c r="AS38" s="214">
        <f t="shared" si="19"/>
        <v>0</v>
      </c>
      <c r="AT38" s="215">
        <f t="shared" si="20"/>
        <v>0</v>
      </c>
      <c r="AV38" s="629">
        <v>1</v>
      </c>
      <c r="AW38" s="630"/>
      <c r="AX38" s="631"/>
      <c r="AZ38" s="249"/>
      <c r="BA38" s="250">
        <v>3</v>
      </c>
      <c r="BB38" s="251"/>
      <c r="BD38" s="632">
        <v>3</v>
      </c>
      <c r="BE38" s="633"/>
      <c r="BF38" s="634"/>
      <c r="BH38" s="635">
        <v>4</v>
      </c>
      <c r="BI38" s="636"/>
      <c r="BJ38" s="637"/>
      <c r="BL38" s="647">
        <v>5</v>
      </c>
      <c r="BM38" s="648"/>
      <c r="BN38" s="649"/>
      <c r="BP38" s="618">
        <v>6</v>
      </c>
      <c r="BQ38" s="619"/>
      <c r="BR38" s="620"/>
      <c r="BT38" s="32"/>
      <c r="BU38" s="32"/>
      <c r="BV38" s="32"/>
      <c r="BW38" s="32"/>
      <c r="BX38" s="32"/>
    </row>
    <row r="39" spans="1:76" ht="23.25" thickBot="1" x14ac:dyDescent="0.5">
      <c r="A39" s="116"/>
      <c r="B39" s="159"/>
      <c r="C39" s="78" t="str">
        <f t="shared" si="21"/>
        <v xml:space="preserve"> </v>
      </c>
      <c r="D39" s="79" t="str">
        <f t="shared" si="0"/>
        <v/>
      </c>
      <c r="E39" s="199" t="str">
        <f t="shared" si="1"/>
        <v/>
      </c>
      <c r="F39" s="117"/>
      <c r="G39" s="117"/>
      <c r="H39" s="80" t="str">
        <f t="shared" si="2"/>
        <v xml:space="preserve">0 </v>
      </c>
      <c r="I39" s="80" t="str">
        <f t="shared" si="3"/>
        <v/>
      </c>
      <c r="J39" s="71" t="str">
        <f t="shared" si="22"/>
        <v xml:space="preserve"> </v>
      </c>
      <c r="K39" s="72" t="str">
        <f t="shared" si="4"/>
        <v/>
      </c>
      <c r="L39" s="72" t="str">
        <f t="shared" si="5"/>
        <v/>
      </c>
      <c r="M39" s="120"/>
      <c r="N39" s="121"/>
      <c r="O39" s="73" t="str">
        <f t="shared" si="6"/>
        <v xml:space="preserve">0 </v>
      </c>
      <c r="P39" s="216" t="str">
        <f t="shared" si="7"/>
        <v/>
      </c>
      <c r="Q39" s="84" t="str">
        <f t="shared" si="23"/>
        <v xml:space="preserve"> </v>
      </c>
      <c r="R39" s="85" t="str">
        <f t="shared" si="8"/>
        <v/>
      </c>
      <c r="S39" s="85" t="str">
        <f t="shared" si="9"/>
        <v/>
      </c>
      <c r="T39" s="127"/>
      <c r="U39" s="127"/>
      <c r="V39" s="201" t="str">
        <f t="shared" si="24"/>
        <v xml:space="preserve">0 </v>
      </c>
      <c r="W39" s="86" t="str">
        <f t="shared" si="10"/>
        <v/>
      </c>
      <c r="X39" s="91" t="str">
        <f t="shared" si="37"/>
        <v xml:space="preserve"> </v>
      </c>
      <c r="Y39" s="92" t="str">
        <f t="shared" si="38"/>
        <v/>
      </c>
      <c r="Z39" s="92" t="str">
        <f t="shared" si="13"/>
        <v/>
      </c>
      <c r="AA39" s="95"/>
      <c r="AB39" s="96"/>
      <c r="AC39" s="93" t="str">
        <f t="shared" si="25"/>
        <v>0</v>
      </c>
      <c r="AD39" s="218" t="str">
        <f t="shared" si="14"/>
        <v/>
      </c>
      <c r="AE39" s="205" t="str">
        <f t="shared" si="39"/>
        <v xml:space="preserve"> </v>
      </c>
      <c r="AF39" s="206" t="str">
        <f t="shared" si="40"/>
        <v/>
      </c>
      <c r="AG39" s="206" t="str">
        <f t="shared" si="26"/>
        <v/>
      </c>
      <c r="AH39" s="130"/>
      <c r="AI39" s="131"/>
      <c r="AJ39" s="220" t="str">
        <f t="shared" si="17"/>
        <v>0</v>
      </c>
      <c r="AK39" s="221" t="str">
        <f t="shared" si="27"/>
        <v/>
      </c>
      <c r="AL39" s="209" t="str">
        <f t="shared" si="41"/>
        <v xml:space="preserve"> </v>
      </c>
      <c r="AM39" s="210" t="str">
        <f t="shared" si="29"/>
        <v/>
      </c>
      <c r="AN39" s="210" t="str">
        <f t="shared" si="30"/>
        <v/>
      </c>
      <c r="AO39" s="134"/>
      <c r="AP39" s="134"/>
      <c r="AQ39" s="222" t="str">
        <f t="shared" si="18"/>
        <v>0</v>
      </c>
      <c r="AR39" s="213" t="str">
        <f t="shared" si="31"/>
        <v/>
      </c>
      <c r="AS39" s="214">
        <f t="shared" si="19"/>
        <v>0</v>
      </c>
      <c r="AT39" s="215">
        <f t="shared" si="20"/>
        <v>0</v>
      </c>
      <c r="AV39" s="638" t="s">
        <v>41</v>
      </c>
      <c r="AW39" s="639"/>
      <c r="AX39" s="640"/>
      <c r="AZ39" s="252" t="s">
        <v>41</v>
      </c>
      <c r="BA39" s="253"/>
      <c r="BB39" s="254"/>
      <c r="BD39" s="621" t="s">
        <v>41</v>
      </c>
      <c r="BE39" s="622"/>
      <c r="BF39" s="623"/>
      <c r="BH39" s="624" t="s">
        <v>41</v>
      </c>
      <c r="BI39" s="625"/>
      <c r="BJ39" s="626"/>
      <c r="BL39" s="255" t="s">
        <v>41</v>
      </c>
      <c r="BM39" s="256"/>
      <c r="BN39" s="257"/>
      <c r="BP39" s="258" t="s">
        <v>41</v>
      </c>
      <c r="BQ39" s="259"/>
      <c r="BR39" s="260"/>
      <c r="BT39" s="32"/>
      <c r="BU39" s="32"/>
      <c r="BV39" s="32"/>
      <c r="BW39" s="32"/>
      <c r="BX39" s="32"/>
    </row>
    <row r="40" spans="1:76" ht="22.5" x14ac:dyDescent="0.45">
      <c r="A40" s="116"/>
      <c r="B40" s="159"/>
      <c r="C40" s="78" t="str">
        <f t="shared" si="21"/>
        <v xml:space="preserve"> </v>
      </c>
      <c r="D40" s="79" t="str">
        <f t="shared" si="0"/>
        <v/>
      </c>
      <c r="E40" s="199" t="str">
        <f t="shared" si="1"/>
        <v/>
      </c>
      <c r="F40" s="117"/>
      <c r="G40" s="117"/>
      <c r="H40" s="80" t="str">
        <f t="shared" si="2"/>
        <v xml:space="preserve">0 </v>
      </c>
      <c r="I40" s="80" t="str">
        <f t="shared" si="3"/>
        <v/>
      </c>
      <c r="J40" s="71" t="str">
        <f t="shared" si="22"/>
        <v xml:space="preserve"> </v>
      </c>
      <c r="K40" s="72" t="str">
        <f t="shared" si="4"/>
        <v/>
      </c>
      <c r="L40" s="72" t="str">
        <f t="shared" si="5"/>
        <v/>
      </c>
      <c r="M40" s="120"/>
      <c r="N40" s="121"/>
      <c r="O40" s="73" t="str">
        <f t="shared" si="6"/>
        <v xml:space="preserve">0 </v>
      </c>
      <c r="P40" s="216" t="str">
        <f t="shared" si="7"/>
        <v/>
      </c>
      <c r="Q40" s="84" t="str">
        <f t="shared" si="23"/>
        <v xml:space="preserve"> </v>
      </c>
      <c r="R40" s="85" t="str">
        <f t="shared" si="8"/>
        <v/>
      </c>
      <c r="S40" s="85" t="str">
        <f t="shared" si="9"/>
        <v/>
      </c>
      <c r="T40" s="127"/>
      <c r="U40" s="127"/>
      <c r="V40" s="201" t="str">
        <f t="shared" si="24"/>
        <v xml:space="preserve">0 </v>
      </c>
      <c r="W40" s="86" t="str">
        <f t="shared" si="10"/>
        <v/>
      </c>
      <c r="X40" s="91" t="str">
        <f t="shared" si="37"/>
        <v xml:space="preserve"> </v>
      </c>
      <c r="Y40" s="92" t="str">
        <f t="shared" si="38"/>
        <v/>
      </c>
      <c r="Z40" s="92" t="str">
        <f t="shared" si="13"/>
        <v/>
      </c>
      <c r="AA40" s="95"/>
      <c r="AB40" s="96"/>
      <c r="AC40" s="93" t="str">
        <f t="shared" si="25"/>
        <v>0</v>
      </c>
      <c r="AD40" s="218" t="str">
        <f t="shared" si="14"/>
        <v/>
      </c>
      <c r="AE40" s="205" t="str">
        <f t="shared" si="39"/>
        <v xml:space="preserve"> </v>
      </c>
      <c r="AF40" s="206" t="str">
        <f t="shared" si="40"/>
        <v/>
      </c>
      <c r="AG40" s="206" t="str">
        <f t="shared" si="26"/>
        <v/>
      </c>
      <c r="AH40" s="130"/>
      <c r="AI40" s="131"/>
      <c r="AJ40" s="220" t="str">
        <f t="shared" si="17"/>
        <v>0</v>
      </c>
      <c r="AK40" s="221" t="str">
        <f t="shared" si="27"/>
        <v/>
      </c>
      <c r="AL40" s="209" t="str">
        <f t="shared" si="41"/>
        <v xml:space="preserve"> </v>
      </c>
      <c r="AM40" s="210" t="str">
        <f t="shared" si="29"/>
        <v/>
      </c>
      <c r="AN40" s="210" t="str">
        <f t="shared" si="30"/>
        <v/>
      </c>
      <c r="AO40" s="134"/>
      <c r="AP40" s="134"/>
      <c r="AQ40" s="222" t="str">
        <f t="shared" si="18"/>
        <v>0</v>
      </c>
      <c r="AR40" s="213" t="str">
        <f t="shared" si="31"/>
        <v/>
      </c>
      <c r="AS40" s="214">
        <f t="shared" si="19"/>
        <v>0</v>
      </c>
      <c r="AT40" s="215">
        <f t="shared" si="20"/>
        <v>0</v>
      </c>
      <c r="AV40" s="261">
        <v>1</v>
      </c>
      <c r="AW40" s="236">
        <f>COUNTIF(C4:C43,AV21)</f>
        <v>1</v>
      </c>
      <c r="AX40" s="262">
        <f>IF(AW40=1,AW21,IF(AW40=2,((AW21+AW22)/AW40),IF(AW40=3,((AW21+AW22+AW23)/AW40),IF(AW40=4,((AW21+AW22+AW23+AW24)/AW40),IF(AW40=5,((AW21+AW22+AW23+AW24+AW25)/AW40),IF(AW40=6,((AW21+AW22+AW23+AW24+AW25+AW26)/AW40),IF(AW40=7,((AW21+AW22+AW23+AW24+AW25+AW26+AW27)/AW40),IF(AW40=8,((AW21+AW22+AW23+AW24+AW25+AW26+AW27+AW28)/AW40),""))))))))</f>
        <v>7</v>
      </c>
      <c r="AZ40" s="263">
        <v>1</v>
      </c>
      <c r="BA40" s="264">
        <f>COUNTIF(J4:J43,AZ21)</f>
        <v>1</v>
      </c>
      <c r="BB40" s="265">
        <f>IF(BA40=1,BA21,IF(BA40=2,((BA21+BA22)/BA40),IF(BA40=3,((BA21+BA22+BA23)/BA40),IF(BA40=4,((BA21+BA22+BA23+BA24)/BA40),IF(BA40=5,((BA21+BA22+BA23+BA24+BA25)/BA40),IF(BA40=6,((BA21+BA22+BA23+BA24+BA25+BA26)/BA40),IF(BA40=7,((BA21+BA22+BA23+BA24+BA25+BA26+BA27)/BA40),IF(BA40=8,((BA21+BA22+BA23+BA24+BA25+BA26+BA27+BA28)/BA40),""))))))))</f>
        <v>11</v>
      </c>
      <c r="BD40" s="266">
        <v>1</v>
      </c>
      <c r="BE40" s="267">
        <f>COUNTIF(Q4:Q43,BD21)</f>
        <v>1</v>
      </c>
      <c r="BF40" s="268">
        <f>IF(BE40=1,BE21,IF(BE40=2,((BE21+BE22)/BE40),IF(BE40=3,((BE21+BE22+BE23)/BE40),IF(BE40=4,((BE21+BE22+BE23+BE24)/BE40),IF(BE40=5,((BE21+BE22+BE23+BE24+BE25)/BE40),IF(BE40=6,((BE21+BE22+BE23+BE24+BE25+BE26)/BE40),IF(BE40=7,((BE21+BE22+BE23+BE24+BE25+BE26+BE27)/BE40),IF(BE40=8,((BE21+BE22+BE23+BE24+BE25+BE26+BE27+BE28)/BE40),""))))))))</f>
        <v>7</v>
      </c>
      <c r="BH40" s="269">
        <v>1</v>
      </c>
      <c r="BI40" s="242">
        <f>COUNTIF(X4:X43,BH21)</f>
        <v>1</v>
      </c>
      <c r="BJ40" s="270">
        <f>IF(BI40=1,BI21,IF(BI40=2,((BI21+BI22)/BI40),IF(BI40=3,((BI21+BI22+BI23)/BI40),IF(BI40=4,((BI21+BI22+BI23+BI24)/BI40),IF(BI40=5,((BI21+BI22+BI23+BI24+BI25)/BI40),IF(BI40=6,((BI21+BI22+BI23+BI24+BI25+BI26)/BI40),IF(BI40=7,((BI21+BI22+BI23+BI24+BI25+BI26+BI27)/BI40),IF(BI40=8,((BI21+BI22+BI23+BI24+BI25+BI26+BI27+BI28)/BI40),""))))))))</f>
        <v>9</v>
      </c>
      <c r="BL40" s="271">
        <v>1</v>
      </c>
      <c r="BM40" s="233">
        <f>COUNTIF($AE$4:$AE$43,BL21)</f>
        <v>1</v>
      </c>
      <c r="BN40" s="272">
        <f>IF(BM40=1,BM21,IF(BM40=2,((BM21+BM22)/BM40),IF(BM40=3,((BM21+BM22+BM23)/BM40),IF(BM40=4,((BM21+BM22+BM23+BM24)/BM40),IF(BM40=5,((BM21+BM22+BM23+BM24+BM25)/BM40),IF(BM40=6,((BM21+BM22+BM23+BM24+BM25+BM26)/BM40),IF(BM40=7,((BM21+BM22+BM23+BM24+BM25+BM26+BM27)/BM40),IF(BM40=8,((BM21+BM22+BM23+BM24+BM25+BM26+BM27+BM28)/BM40),""))))))))</f>
        <v>11</v>
      </c>
      <c r="BP40" s="273">
        <v>1</v>
      </c>
      <c r="BQ40" s="234">
        <f>COUNTIF($AL$4:$AL$43,BP21)</f>
        <v>1</v>
      </c>
      <c r="BR40" s="274">
        <f>IF(BQ40=1,BQ21,IF(BQ40=2,((BQ21+BQ22)/BQ40),IF(BQ40=3,((BQ21+BQ22+BQ23)/BQ40),IF(BQ40=4,((BQ21+BQ22+BQ23+BQ24)/BQ40),IF(BQ40=5,((BQ21+BQ22+BQ23+BQ24+BQ25)/BQ40),IF(BQ40=6,((BQ21+BQ22+BQ23+BQ24+BQ25+BQ26)/BQ40),IF(BQ40=7,((BQ21+BQ22+BQ23+BQ24+BQ25+BQ26+BQ27)/BQ40),IF(BQ40=8,((BQ21+BQ22+BQ23+BQ24+BQ25+BQ26+BQ27+BQ28)/BQ40),""))))))))</f>
        <v>3</v>
      </c>
      <c r="BT40" s="32"/>
      <c r="BU40" s="32"/>
      <c r="BV40" s="32"/>
      <c r="BW40" s="32"/>
      <c r="BX40" s="32"/>
    </row>
    <row r="41" spans="1:76" ht="22.5" x14ac:dyDescent="0.45">
      <c r="A41" s="116"/>
      <c r="B41" s="159"/>
      <c r="C41" s="78" t="str">
        <f t="shared" si="21"/>
        <v xml:space="preserve"> </v>
      </c>
      <c r="D41" s="79" t="str">
        <f t="shared" si="0"/>
        <v/>
      </c>
      <c r="E41" s="199" t="str">
        <f t="shared" si="1"/>
        <v/>
      </c>
      <c r="F41" s="117"/>
      <c r="G41" s="117"/>
      <c r="H41" s="80" t="str">
        <f t="shared" si="2"/>
        <v xml:space="preserve">0 </v>
      </c>
      <c r="I41" s="80" t="str">
        <f t="shared" si="3"/>
        <v/>
      </c>
      <c r="J41" s="71" t="str">
        <f t="shared" si="22"/>
        <v xml:space="preserve"> </v>
      </c>
      <c r="K41" s="72" t="str">
        <f t="shared" si="4"/>
        <v/>
      </c>
      <c r="L41" s="72" t="str">
        <f t="shared" si="5"/>
        <v/>
      </c>
      <c r="M41" s="120"/>
      <c r="N41" s="121"/>
      <c r="O41" s="73" t="str">
        <f t="shared" si="6"/>
        <v xml:space="preserve">0 </v>
      </c>
      <c r="P41" s="216" t="str">
        <f t="shared" si="7"/>
        <v/>
      </c>
      <c r="Q41" s="84" t="str">
        <f t="shared" si="23"/>
        <v xml:space="preserve"> </v>
      </c>
      <c r="R41" s="85" t="str">
        <f t="shared" si="8"/>
        <v/>
      </c>
      <c r="S41" s="85" t="str">
        <f t="shared" si="9"/>
        <v/>
      </c>
      <c r="T41" s="127"/>
      <c r="U41" s="127"/>
      <c r="V41" s="201" t="str">
        <f t="shared" si="24"/>
        <v xml:space="preserve">0 </v>
      </c>
      <c r="W41" s="86" t="str">
        <f t="shared" si="10"/>
        <v/>
      </c>
      <c r="X41" s="91" t="str">
        <f t="shared" si="37"/>
        <v xml:space="preserve"> </v>
      </c>
      <c r="Y41" s="92" t="str">
        <f t="shared" si="38"/>
        <v/>
      </c>
      <c r="Z41" s="92" t="str">
        <f t="shared" si="13"/>
        <v/>
      </c>
      <c r="AA41" s="95"/>
      <c r="AB41" s="96"/>
      <c r="AC41" s="93" t="str">
        <f t="shared" si="25"/>
        <v>0</v>
      </c>
      <c r="AD41" s="218" t="str">
        <f t="shared" si="14"/>
        <v/>
      </c>
      <c r="AE41" s="205" t="str">
        <f t="shared" si="39"/>
        <v xml:space="preserve"> </v>
      </c>
      <c r="AF41" s="206" t="str">
        <f t="shared" si="40"/>
        <v/>
      </c>
      <c r="AG41" s="206" t="str">
        <f t="shared" si="26"/>
        <v/>
      </c>
      <c r="AH41" s="130"/>
      <c r="AI41" s="131"/>
      <c r="AJ41" s="220" t="str">
        <f t="shared" si="17"/>
        <v>0</v>
      </c>
      <c r="AK41" s="221" t="str">
        <f t="shared" si="27"/>
        <v/>
      </c>
      <c r="AL41" s="209" t="str">
        <f t="shared" si="41"/>
        <v xml:space="preserve"> </v>
      </c>
      <c r="AM41" s="210" t="str">
        <f t="shared" si="29"/>
        <v/>
      </c>
      <c r="AN41" s="210" t="str">
        <f t="shared" si="30"/>
        <v/>
      </c>
      <c r="AO41" s="134"/>
      <c r="AP41" s="134"/>
      <c r="AQ41" s="222" t="str">
        <f t="shared" si="18"/>
        <v>0</v>
      </c>
      <c r="AR41" s="213" t="str">
        <f t="shared" si="31"/>
        <v/>
      </c>
      <c r="AS41" s="214">
        <f t="shared" si="19"/>
        <v>0</v>
      </c>
      <c r="AT41" s="215">
        <f t="shared" si="20"/>
        <v>0</v>
      </c>
      <c r="AV41" s="261">
        <v>2</v>
      </c>
      <c r="AW41" s="236">
        <f>COUNTIF(C4:C43,AV22)</f>
        <v>1</v>
      </c>
      <c r="AX41" s="262">
        <f>IF(AW41=1,AW22,IF(AW41=2,((AW22+AW23)/AW41),IF(AW41=3,((AW22+AW23+AW24)/AW41),IF(AW41=4,((AW22+AW23+AW24+AW25)/AW41),IF(AW41=5,((AW22+AW23+AW24+AW25+AW26)/AW41),IF(AW41=6,((AW22+AW23+AW24+AW25+AW26+AW27)/AW41),IF(AW41=7,((AW22+AW23+AW24+AW25+AW26+AW27+AW28)/AW41),"")))))))</f>
        <v>5</v>
      </c>
      <c r="AZ41" s="263">
        <v>2</v>
      </c>
      <c r="BA41" s="264">
        <f>COUNTIF(J4:J43,AZ22)</f>
        <v>1</v>
      </c>
      <c r="BB41" s="265">
        <f>IF(BA41=1,BA22,IF(BA41=2,((BA22+BA23)/BA41),IF(BA41=3,((BA22+BA23+BA24)/BA41),IF(BA41=4,((BA22+BA23+BA24+BA25)/BA41),IF(BA41=5,((BA22+BA23+BA24+BA25+BA26)/BA41),IF(BA41=6,((BA22+BA23+BA24+BA25+BA26+BA27)/BA41),IF(BA41=7,((BA22+BA23+BA24+BA25+BA26+BA27+BA28)/BA41),IF(BA41=8,((BA22+BA23+BA24+BA25+BA26+BA27+BA28+BA29)/BA41),""))))))))</f>
        <v>9</v>
      </c>
      <c r="BD41" s="275">
        <v>2</v>
      </c>
      <c r="BE41" s="240">
        <f>COUNTIF(Q4:Q43,BD22)</f>
        <v>1</v>
      </c>
      <c r="BF41" s="276">
        <f>IF(BE41=1,BE22,IF(BE41=2,((BE22+BE23)/BE41),IF(BE41=3,((BE22+BE23+BE24)/BE41),IF(BE41=4,((BE22+BE23+BE24+BE25)/BE41),IF(BE41=5,((BE22+BE23+BE24+BE25+BE26)/BE41),IF(BE41=6,((BE22+BE23+BE24+BE25+BE26+BE27)/BE41),IF(BE41=7,((BE22+BE23+BE24+BE25+BE26+BE27+BE28)/BE41),IF(BE41=8,((BE22+BE23+BE24+BE25+BE26+BE27+BE28+BE29)/BE41),""))))))))</f>
        <v>5</v>
      </c>
      <c r="BH41" s="269">
        <v>2</v>
      </c>
      <c r="BI41" s="242">
        <f>COUNTIF(X4:X43,BH22)</f>
        <v>1</v>
      </c>
      <c r="BJ41" s="270">
        <f t="shared" ref="BJ41:BJ49" si="48">IF(BI41=1,BI22,IF(BI41=2,((BI22+BI23)/BI41),IF(BI41=3,((BI22+BI23+BI24)/BI41),IF(BI41=4,((BI22+BI23+BI24+BI25)/BI41),IF(BI41=5,((BI22+BI23+BI24+BI25+BI26)/BI41),IF(BI41=6,((BI22+BI23+BI24+BI25+BI26+BI27)/BI41),IF(BI41=7,((BI22+BI23+BI24+BI25+BI26+BI27+BI28)/BI41),IF(BI41=8,((BI22+BI23+BI24+BI25+BI26+BI27+BI28+BI29)/BI41),""))))))))</f>
        <v>7</v>
      </c>
      <c r="BL41" s="271">
        <v>2</v>
      </c>
      <c r="BM41" s="233">
        <f t="shared" ref="BM41:BM49" si="49">COUNTIF($AE$4:$AE$43,BL22)</f>
        <v>1</v>
      </c>
      <c r="BN41" s="272">
        <f t="shared" ref="BN41:BN49" si="50">IF(BM41=1,BM22,IF(BM41=2,((BM22+BM23)/BM41),IF(BM41=3,((BM22+BM23+BM24)/BM41),IF(BM41=4,((BM22+BM23+BM24+BM25)/BM41),IF(BM41=5,((BM22+BM23+BM24+BM25+BM26)/BM41),IF(BM41=6,((BM22+BM23+BM24+BM25+BM26+BM27)/BM41),IF(BM41=7,((BM22+BM23+BM24+BM25+BM26+BM27+BM28)/BM41),IF(BM41=8,((BM22+BM23+BM24+BM25+BM26+BM27+BM28+BM29)/BM41),""))))))))</f>
        <v>9</v>
      </c>
      <c r="BP41" s="273">
        <v>2</v>
      </c>
      <c r="BQ41" s="234">
        <f t="shared" ref="BQ41:BQ49" si="51">COUNTIF($AL$4:$AL$43,BP22)</f>
        <v>1</v>
      </c>
      <c r="BR41" s="274">
        <f t="shared" ref="BR41:BR49" si="52">IF(BQ41=1,BQ22,IF(BQ41=2,((BQ22+BQ23)/BQ41),IF(BQ41=3,((BQ22+BQ23+BQ24)/BQ41),IF(BQ41=4,((BQ22+BQ23+BQ24+BQ25)/BQ41),IF(BQ41=5,((BQ22+BQ23+BQ24+BQ25+BQ26)/BQ41),IF(BQ41=6,((BQ22+BQ23+BQ24+BQ25+BQ26+BQ27)/BQ41),IF(BQ41=7,((BQ22+BQ23+BQ24+BQ25+BQ26+BQ27+BQ28)/BQ41),IF(BQ41=8,((BQ22+BQ23+BQ24+BQ25+BQ26+BQ27+BQ28+BQ29)/BQ41),""))))))))</f>
        <v>0</v>
      </c>
      <c r="BT41" s="32"/>
      <c r="BU41" s="32"/>
      <c r="BV41" s="32"/>
      <c r="BW41" s="32"/>
      <c r="BX41" s="32"/>
    </row>
    <row r="42" spans="1:76" ht="22.5" x14ac:dyDescent="0.45">
      <c r="A42" s="116"/>
      <c r="B42" s="159"/>
      <c r="C42" s="78" t="str">
        <f t="shared" si="21"/>
        <v xml:space="preserve"> </v>
      </c>
      <c r="D42" s="79" t="str">
        <f t="shared" si="0"/>
        <v/>
      </c>
      <c r="E42" s="199" t="str">
        <f t="shared" si="1"/>
        <v/>
      </c>
      <c r="F42" s="117"/>
      <c r="G42" s="117"/>
      <c r="H42" s="80" t="str">
        <f t="shared" si="2"/>
        <v xml:space="preserve">0 </v>
      </c>
      <c r="I42" s="80" t="str">
        <f t="shared" si="3"/>
        <v/>
      </c>
      <c r="J42" s="71" t="str">
        <f t="shared" si="22"/>
        <v xml:space="preserve"> </v>
      </c>
      <c r="K42" s="72" t="str">
        <f t="shared" si="4"/>
        <v/>
      </c>
      <c r="L42" s="72" t="str">
        <f t="shared" si="5"/>
        <v/>
      </c>
      <c r="M42" s="120"/>
      <c r="N42" s="121"/>
      <c r="O42" s="73" t="str">
        <f t="shared" si="6"/>
        <v xml:space="preserve">0 </v>
      </c>
      <c r="P42" s="216" t="str">
        <f t="shared" si="7"/>
        <v/>
      </c>
      <c r="Q42" s="84" t="str">
        <f t="shared" si="23"/>
        <v xml:space="preserve"> </v>
      </c>
      <c r="R42" s="85" t="str">
        <f t="shared" si="8"/>
        <v/>
      </c>
      <c r="S42" s="85" t="str">
        <f t="shared" si="9"/>
        <v/>
      </c>
      <c r="T42" s="127"/>
      <c r="U42" s="127"/>
      <c r="V42" s="201" t="str">
        <f t="shared" si="24"/>
        <v xml:space="preserve">0 </v>
      </c>
      <c r="W42" s="86" t="str">
        <f t="shared" si="10"/>
        <v/>
      </c>
      <c r="X42" s="91" t="str">
        <f t="shared" si="37"/>
        <v xml:space="preserve"> </v>
      </c>
      <c r="Y42" s="92" t="str">
        <f t="shared" si="38"/>
        <v/>
      </c>
      <c r="Z42" s="92" t="str">
        <f t="shared" si="13"/>
        <v/>
      </c>
      <c r="AA42" s="95"/>
      <c r="AB42" s="96"/>
      <c r="AC42" s="93" t="str">
        <f t="shared" si="25"/>
        <v>0</v>
      </c>
      <c r="AD42" s="218" t="str">
        <f t="shared" si="14"/>
        <v/>
      </c>
      <c r="AE42" s="205" t="str">
        <f t="shared" si="39"/>
        <v xml:space="preserve"> </v>
      </c>
      <c r="AF42" s="206" t="str">
        <f t="shared" si="40"/>
        <v/>
      </c>
      <c r="AG42" s="206" t="str">
        <f t="shared" si="26"/>
        <v/>
      </c>
      <c r="AH42" s="130"/>
      <c r="AI42" s="131"/>
      <c r="AJ42" s="220" t="str">
        <f t="shared" si="17"/>
        <v>0</v>
      </c>
      <c r="AK42" s="221" t="str">
        <f t="shared" si="27"/>
        <v/>
      </c>
      <c r="AL42" s="209" t="str">
        <f t="shared" si="41"/>
        <v xml:space="preserve"> </v>
      </c>
      <c r="AM42" s="210" t="str">
        <f t="shared" si="29"/>
        <v/>
      </c>
      <c r="AN42" s="210" t="str">
        <f t="shared" si="30"/>
        <v/>
      </c>
      <c r="AO42" s="134"/>
      <c r="AP42" s="134"/>
      <c r="AQ42" s="222" t="str">
        <f t="shared" si="18"/>
        <v>0</v>
      </c>
      <c r="AR42" s="213" t="str">
        <f t="shared" si="31"/>
        <v/>
      </c>
      <c r="AS42" s="214">
        <f t="shared" si="19"/>
        <v>0</v>
      </c>
      <c r="AT42" s="215">
        <f t="shared" si="20"/>
        <v>0</v>
      </c>
      <c r="AV42" s="261">
        <v>3</v>
      </c>
      <c r="AW42" s="236">
        <f>COUNTIF(C4:C43,AV23)</f>
        <v>1</v>
      </c>
      <c r="AX42" s="262">
        <f>IF(AW42=1,AW23,IF(AW42=2,((AW23+AW24)/AW42),IF(AW42=3,((AW23+AW24+AW25)/AW42),IF(AW42=4,((AW23+AW24+AW25+AW26)/AW42),IF(AW42=5,((AW23+AW24+AW25+AW26+AW27)/AW42),IF(AW42=6,((AW23+AW24+AW25+AW26+AW27+AW28)/AW42),""))))))</f>
        <v>0</v>
      </c>
      <c r="AZ42" s="263">
        <v>3</v>
      </c>
      <c r="BA42" s="264">
        <f>COUNTIF(J4:J43,AZ23)</f>
        <v>1</v>
      </c>
      <c r="BB42" s="265">
        <f>IF(BA42=1,BA23,IF(BA42=2,((BA23+BA24)/BA42),IF(BA42=3,((BA23+BA24+BA25)/BA42),IF(BA42=4,((BA23+BA24+BA25+BA26)/BA42),IF(BA42=5,((BA23+BA24+BA25+BA26+BA27)/BA42),IF(BA42=6,((BA23+BA24+BA25+BA26+BA27+BA28)/BA42),IF(BA42=7,((BA23+BA24+BA25+BA26+BA27+BA28+BA29)/BA42),IF(BA42=8,((BA23+BA24+BA25+BA26+BA27+BA28+BA29+BA30)/BA42),""))))))))</f>
        <v>7</v>
      </c>
      <c r="BD42" s="275">
        <v>3</v>
      </c>
      <c r="BE42" s="240">
        <f>COUNTIF(Q4:Q43,BD23)</f>
        <v>1</v>
      </c>
      <c r="BF42" s="276">
        <f>IF(BE42=1,BE23,IF(BE42=2,((BE23+BE24)/BE42),IF(BE42=3,((BE23+BE24+BE25)/BE42),IF(BE42=4,((BE23+BE24+BE25+BE26)/BE42),IF(BE42=5,((BE23+BE24+BE25+BE26+BE27)/BE42),IF(BE42=6,((BE23+BE24+BE25+BE26+BE27+BE28)/BE42),IF(BE42=7,((BE23+BE24+BE25+BE26+BE27+BE28+BE29)/BE42),IF(BE42=8,((BE23+BE24+BE25+BE26+BE27+BE28+BE29+BE30)/BE42),""))))))))</f>
        <v>0</v>
      </c>
      <c r="BH42" s="269">
        <v>3</v>
      </c>
      <c r="BI42" s="242">
        <f>COUNTIF(X4:X43,BH23)</f>
        <v>1</v>
      </c>
      <c r="BJ42" s="270">
        <f t="shared" si="48"/>
        <v>5</v>
      </c>
      <c r="BL42" s="271">
        <v>3</v>
      </c>
      <c r="BM42" s="233">
        <f t="shared" si="49"/>
        <v>1</v>
      </c>
      <c r="BN42" s="272">
        <f t="shared" si="50"/>
        <v>7</v>
      </c>
      <c r="BP42" s="273">
        <v>3</v>
      </c>
      <c r="BQ42" s="234">
        <f t="shared" si="51"/>
        <v>0</v>
      </c>
      <c r="BR42" s="274" t="str">
        <f t="shared" si="52"/>
        <v/>
      </c>
      <c r="BT42" s="32"/>
      <c r="BU42" s="32"/>
      <c r="BV42" s="32"/>
      <c r="BW42" s="32"/>
      <c r="BX42" s="32"/>
    </row>
    <row r="43" spans="1:76" ht="23.25" thickBot="1" x14ac:dyDescent="0.5">
      <c r="A43" s="160"/>
      <c r="B43" s="161"/>
      <c r="C43" s="81" t="str">
        <f t="shared" si="21"/>
        <v xml:space="preserve"> </v>
      </c>
      <c r="D43" s="82" t="str">
        <f t="shared" si="0"/>
        <v/>
      </c>
      <c r="E43" s="277" t="str">
        <f t="shared" si="1"/>
        <v/>
      </c>
      <c r="F43" s="118"/>
      <c r="G43" s="118"/>
      <c r="H43" s="83" t="str">
        <f t="shared" si="2"/>
        <v xml:space="preserve">0 </v>
      </c>
      <c r="I43" s="80" t="str">
        <f t="shared" si="3"/>
        <v/>
      </c>
      <c r="J43" s="75" t="str">
        <f t="shared" si="22"/>
        <v xml:space="preserve"> </v>
      </c>
      <c r="K43" s="76" t="str">
        <f t="shared" si="4"/>
        <v/>
      </c>
      <c r="L43" s="76" t="str">
        <f t="shared" si="5"/>
        <v/>
      </c>
      <c r="M43" s="124"/>
      <c r="N43" s="125"/>
      <c r="O43" s="77" t="str">
        <f t="shared" si="6"/>
        <v xml:space="preserve">0 </v>
      </c>
      <c r="P43" s="278" t="str">
        <f t="shared" si="7"/>
        <v/>
      </c>
      <c r="Q43" s="87" t="str">
        <f t="shared" si="23"/>
        <v xml:space="preserve"> </v>
      </c>
      <c r="R43" s="88" t="str">
        <f t="shared" si="8"/>
        <v/>
      </c>
      <c r="S43" s="88" t="str">
        <f t="shared" si="9"/>
        <v/>
      </c>
      <c r="T43" s="129"/>
      <c r="U43" s="129"/>
      <c r="V43" s="279" t="str">
        <f t="shared" si="24"/>
        <v xml:space="preserve">0 </v>
      </c>
      <c r="W43" s="89" t="str">
        <f t="shared" si="10"/>
        <v/>
      </c>
      <c r="X43" s="98" t="str">
        <f t="shared" si="37"/>
        <v xml:space="preserve"> </v>
      </c>
      <c r="Y43" s="99" t="str">
        <f t="shared" si="38"/>
        <v/>
      </c>
      <c r="Z43" s="99" t="str">
        <f t="shared" si="13"/>
        <v/>
      </c>
      <c r="AA43" s="100"/>
      <c r="AB43" s="101"/>
      <c r="AC43" s="102" t="str">
        <f t="shared" si="25"/>
        <v>0</v>
      </c>
      <c r="AD43" s="280" t="str">
        <f t="shared" si="14"/>
        <v/>
      </c>
      <c r="AE43" s="281" t="str">
        <f t="shared" si="39"/>
        <v xml:space="preserve"> </v>
      </c>
      <c r="AF43" s="282" t="str">
        <f t="shared" si="40"/>
        <v/>
      </c>
      <c r="AG43" s="282" t="str">
        <f t="shared" si="26"/>
        <v/>
      </c>
      <c r="AH43" s="132"/>
      <c r="AI43" s="133"/>
      <c r="AJ43" s="283" t="str">
        <f t="shared" si="17"/>
        <v>0</v>
      </c>
      <c r="AK43" s="284" t="str">
        <f t="shared" si="27"/>
        <v/>
      </c>
      <c r="AL43" s="285" t="str">
        <f t="shared" si="41"/>
        <v xml:space="preserve"> </v>
      </c>
      <c r="AM43" s="286" t="str">
        <f t="shared" si="29"/>
        <v/>
      </c>
      <c r="AN43" s="286" t="str">
        <f t="shared" si="30"/>
        <v/>
      </c>
      <c r="AO43" s="135"/>
      <c r="AP43" s="135"/>
      <c r="AQ43" s="287" t="str">
        <f t="shared" si="18"/>
        <v>0</v>
      </c>
      <c r="AR43" s="288" t="str">
        <f t="shared" si="31"/>
        <v/>
      </c>
      <c r="AS43" s="289">
        <f t="shared" si="19"/>
        <v>0</v>
      </c>
      <c r="AT43" s="215">
        <f t="shared" si="20"/>
        <v>0</v>
      </c>
      <c r="AV43" s="261">
        <v>4</v>
      </c>
      <c r="AW43" s="236">
        <f>COUNTIF(C4:C43,AV24)</f>
        <v>1</v>
      </c>
      <c r="AX43" s="262">
        <f>IF(AW43=1,AW24,IF(AW43=2,((AW24+AW25)/AW43),IF(AW43=3,((AW24+AW25+AW26)/AW43),IF(AW43=4,((AW24+AW25+AW26+AW27)/AW43),IF(AW43=5,((AW24+AW25+AW26+AW27+AW28)/AW43),"")))))</f>
        <v>0</v>
      </c>
      <c r="AY43" s="14"/>
      <c r="AZ43" s="263">
        <v>4</v>
      </c>
      <c r="BA43" s="264">
        <f>COUNTIF(J4:J43,AZ24)</f>
        <v>1</v>
      </c>
      <c r="BB43" s="265">
        <f>IF(BA43=1,BA24,IF(BA43=2,((BA24+BA25)/BA43),IF(BA43=3,((BA24+BA25+BA26)/BA43),IF(BA43=4,((BA24+BA25+BA26+BA27)/BA43),IF(BA43=5,((BA24+BA25+BA26+BA27+BA28)/BA43),IF(BA43=6,((BA24+BA25+BA26+BA27+BA28+BA29)/BA43),IF(BA43=7,((BA24+BA25+BA26+BA27+BA28+BA29+BA30)/BA43),IF(BA43=8,((BA24+BA25+BA26+BA27+BA28+BA29+BA30+BA31)/BA43),""))))))))</f>
        <v>5</v>
      </c>
      <c r="BD43" s="275">
        <v>4</v>
      </c>
      <c r="BE43" s="240">
        <f>COUNTIF(Q4:Q43,BD24)</f>
        <v>1</v>
      </c>
      <c r="BF43" s="276">
        <f t="shared" ref="BF43:BF49" si="53">IF(BE43=1,BE24,IF(BE43=2,((BE24+BE25)/BE43),IF(BE43=3,((BE24+BE25+BE26)/BE43),IF(BE43=4,((BE24+BE25+BE26+BE27)/BE43),IF(BE43=5,((BE24+BE25+BE26+BE27+BE28)/BE43),IF(BE43=6,((BE24+BE25+BE26+BE27+BE28+BE29)/BE43),IF(BE43=7,((BE24+BE25+BE26+BE27+BE28+BE29+BE30)/BE43),IF(BE43=8,((BE24+BE25+BE26+BE27+BE28+BE29+BE30+BE31)/BE43),""))))))))</f>
        <v>0</v>
      </c>
      <c r="BH43" s="269">
        <v>4</v>
      </c>
      <c r="BI43" s="242">
        <f>COUNTIF(X4:X43,BH24)</f>
        <v>1</v>
      </c>
      <c r="BJ43" s="270">
        <f t="shared" si="48"/>
        <v>0</v>
      </c>
      <c r="BL43" s="271">
        <v>4</v>
      </c>
      <c r="BM43" s="233">
        <f t="shared" si="49"/>
        <v>1</v>
      </c>
      <c r="BN43" s="272">
        <f t="shared" si="50"/>
        <v>5</v>
      </c>
      <c r="BP43" s="273">
        <v>4</v>
      </c>
      <c r="BQ43" s="234">
        <f t="shared" si="51"/>
        <v>0</v>
      </c>
      <c r="BR43" s="274" t="str">
        <f t="shared" si="52"/>
        <v/>
      </c>
      <c r="BT43" s="32"/>
      <c r="BU43" s="32"/>
      <c r="BV43" s="32"/>
      <c r="BW43" s="32"/>
      <c r="BX43" s="32"/>
    </row>
    <row r="44" spans="1:76" ht="22.5" x14ac:dyDescent="0.45">
      <c r="C44" s="15"/>
      <c r="D44" s="15"/>
      <c r="E44" s="15"/>
      <c r="F44" s="15"/>
      <c r="G44" s="16"/>
      <c r="H44" s="17"/>
      <c r="I44" s="17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12"/>
      <c r="AJ44" s="18"/>
      <c r="AK44" s="18"/>
      <c r="AL44" s="18"/>
      <c r="AM44" s="18"/>
      <c r="AN44" s="136"/>
      <c r="AO44" s="18"/>
      <c r="AP44" s="18"/>
      <c r="AQ44" s="18"/>
      <c r="AR44" s="18"/>
      <c r="AS44" s="18"/>
      <c r="AV44" s="261">
        <v>5</v>
      </c>
      <c r="AW44" s="236">
        <f>COUNTIF(C4:C43,AV25)</f>
        <v>0</v>
      </c>
      <c r="AX44" s="262" t="str">
        <f>IF(AW44=1,AW25,IF(AW44=2,((AW25+AW26)/AW44),IF(AW44=3,((AW25+AW26+AW27)/AW44),IF(AW44=4,((AW25+AW26+AW27+AW28)/AW44),IF(AW44=5,((AW25+AW26+AW27+AW28+AW29)/AW44),"")))))</f>
        <v/>
      </c>
      <c r="AY44" s="14"/>
      <c r="AZ44" s="263">
        <v>5</v>
      </c>
      <c r="BA44" s="264">
        <f>COUNTIF(J4:J43,AZ25)</f>
        <v>1</v>
      </c>
      <c r="BB44" s="265">
        <f>IF(BA44=1,BA25,IF(BA44=2,((BA25+BA26)/BA44),IF(BA44=3,((BA25+BA26+BA27)/BA44),IF(BA44=4,((BA25+BA26+BA27+BA28)/BA44),IF(BA44=5,((BA25+BA26+BA27+BA28+BA29)/BA44),IF(BA44=6,((BA25+BA26+BA27+BA28+BA29+BA30)/BA44),IF(BA44=7,((BA25+BA26+BA27+BA28+BA29+BA30+BA31)/BA44),IF(BA44=8,((BA25+BA26+BA27+BA28+BA29+BA30+BA31+BA38)/BA44),""))))))))</f>
        <v>0</v>
      </c>
      <c r="BD44" s="275">
        <v>5</v>
      </c>
      <c r="BE44" s="240">
        <f>COUNTIF(Q4:Q43,BD25)</f>
        <v>0</v>
      </c>
      <c r="BF44" s="276" t="str">
        <f t="shared" si="53"/>
        <v/>
      </c>
      <c r="BH44" s="269">
        <v>5</v>
      </c>
      <c r="BI44" s="242">
        <f>COUNTIF(X4:X43,BH25)</f>
        <v>1</v>
      </c>
      <c r="BJ44" s="270">
        <f t="shared" si="48"/>
        <v>0</v>
      </c>
      <c r="BL44" s="271">
        <v>5</v>
      </c>
      <c r="BM44" s="233">
        <f t="shared" si="49"/>
        <v>1</v>
      </c>
      <c r="BN44" s="272">
        <f t="shared" si="50"/>
        <v>0</v>
      </c>
      <c r="BP44" s="273">
        <v>5</v>
      </c>
      <c r="BQ44" s="234">
        <f t="shared" si="51"/>
        <v>0</v>
      </c>
      <c r="BR44" s="274" t="str">
        <f t="shared" si="52"/>
        <v/>
      </c>
      <c r="BT44" s="32"/>
      <c r="BU44" s="32"/>
      <c r="BV44" s="32"/>
      <c r="BW44" s="32"/>
      <c r="BX44" s="32"/>
    </row>
    <row r="45" spans="1:76" ht="22.5" x14ac:dyDescent="0.45">
      <c r="C45" s="15"/>
      <c r="D45" s="15">
        <f>MAX(Tableau2271132632[1-TT])</f>
        <v>140.50720000000001</v>
      </c>
      <c r="E45" s="15"/>
      <c r="F45" s="15"/>
      <c r="G45" s="16"/>
      <c r="H45" s="17"/>
      <c r="I45" s="17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12"/>
      <c r="AJ45" s="18"/>
      <c r="AK45" s="18"/>
      <c r="AL45" s="18"/>
      <c r="AM45" s="18"/>
      <c r="AN45" s="136">
        <f>COUNTIF(AM4:AM43,MAX(AM4:AM43))</f>
        <v>1</v>
      </c>
      <c r="AO45" s="18"/>
      <c r="AP45" s="18"/>
      <c r="AQ45" s="18"/>
      <c r="AR45" s="18"/>
      <c r="AS45" s="18"/>
      <c r="AV45" s="261">
        <v>6</v>
      </c>
      <c r="AW45" s="236">
        <f>COUNTIF(C4:C43,AV26)</f>
        <v>0</v>
      </c>
      <c r="AX45" s="262" t="str">
        <f t="shared" ref="AX45:AX49" si="54">IF(AW45=1,AW26,IF(AW45=2,((AW26+AW27)/AW45),IF(AW45=3,((AW26+AW27+AW28)/AW45),IF(AW45=4,((AW26+AW27+AW28+AW29)/AW45),IF(AW45=5,((AW26+AW27+AW28+AW29+AW30)/AW45),"")))))</f>
        <v/>
      </c>
      <c r="AY45" s="14"/>
      <c r="AZ45" s="263">
        <v>6</v>
      </c>
      <c r="BA45" s="264">
        <f>COUNTIF(J4:J43,AZ26)</f>
        <v>1</v>
      </c>
      <c r="BB45" s="265">
        <f>IF(BA45=1,BA26,IF(BA45=2,((BA26+BA27)/BA45),IF(BA45=3,((BA26+BA27+BA28)/BA45),IF(BA45=4,((BA26+BA27+BA28+BA29)/BA45),IF(BA45=5,((BA26+BA27+BA28+BA29+BA30)/BA45),IF(BA45=6,((BA26+BA27+BA28+BA29+BA30+BA31)/BA45),IF(BA45=7,((BA26+BA27+BA28+BA29+BA30+BA31+BA38)/BA45),IF(BA45=8,((BA26+BA27+BA28+BA29+BA30+BA31+BA38+BA39)/BA45),""))))))))</f>
        <v>0</v>
      </c>
      <c r="BD45" s="275">
        <v>6</v>
      </c>
      <c r="BE45" s="240">
        <f>COUNTIF(Q4:Q43,BD26)</f>
        <v>0</v>
      </c>
      <c r="BF45" s="276" t="str">
        <f t="shared" si="53"/>
        <v/>
      </c>
      <c r="BH45" s="269">
        <v>6</v>
      </c>
      <c r="BI45" s="242">
        <f>COUNTIF(X4:X43,BH26)</f>
        <v>0</v>
      </c>
      <c r="BJ45" s="270" t="str">
        <f t="shared" si="48"/>
        <v/>
      </c>
      <c r="BL45" s="271">
        <v>6</v>
      </c>
      <c r="BM45" s="233">
        <f t="shared" si="49"/>
        <v>1</v>
      </c>
      <c r="BN45" s="272">
        <f t="shared" si="50"/>
        <v>0</v>
      </c>
      <c r="BP45" s="273">
        <v>6</v>
      </c>
      <c r="BQ45" s="234">
        <f t="shared" si="51"/>
        <v>0</v>
      </c>
      <c r="BR45" s="274" t="str">
        <f t="shared" si="52"/>
        <v/>
      </c>
      <c r="BT45" s="32"/>
      <c r="BU45" s="32"/>
      <c r="BV45" s="32"/>
      <c r="BW45" s="32"/>
      <c r="BX45" s="32"/>
    </row>
    <row r="46" spans="1:76" ht="22.5" x14ac:dyDescent="0.45">
      <c r="A46" s="290"/>
      <c r="B46" s="291"/>
      <c r="C46" s="15"/>
      <c r="D46" s="15"/>
      <c r="E46" s="15"/>
      <c r="F46" s="15"/>
      <c r="G46" s="16"/>
      <c r="H46" s="17"/>
      <c r="I46" s="17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12"/>
      <c r="AJ46" s="18"/>
      <c r="AK46" s="18"/>
      <c r="AL46" s="18"/>
      <c r="AM46" s="18"/>
      <c r="AN46" s="136">
        <f>IF(AM45&gt;1,1,1.0001)</f>
        <v>1.0001</v>
      </c>
      <c r="AO46" s="18"/>
      <c r="AP46" s="18"/>
      <c r="AQ46" s="18"/>
      <c r="AR46" s="18"/>
      <c r="AS46" s="18"/>
      <c r="AV46" s="261">
        <v>7</v>
      </c>
      <c r="AW46" s="236">
        <f>COUNTIF(C4:C43,AV27)</f>
        <v>0</v>
      </c>
      <c r="AX46" s="262" t="str">
        <f t="shared" si="54"/>
        <v/>
      </c>
      <c r="AY46" s="14"/>
      <c r="AZ46" s="263">
        <v>7</v>
      </c>
      <c r="BA46" s="264">
        <f>COUNTIF(J4:J43,AZ27)</f>
        <v>1</v>
      </c>
      <c r="BB46" s="265">
        <f>IF(BA46=1,BA27,IF(BA46=2,((BA27+BA28)/BA46),IF(BA46=3,((BA27+BA28+BA29)/BA46),IF(BA46=4,((BA27+BA28+BA29+BA30)/BA46),IF(BA46=5,((BA27+BA28+BA29+BA30+BA31)/BA46),IF(BA46=6,((BA27+BA28+BA29+BA30+BA31+BA38)/BA46),IF(BA46=7,((BA27+BA28+BA29+BA30+BA31+BA38+BA39)/BA46),IF(BA46=8,((BA27+BA28+BA29+BA30+BA31+BA38+BA39+BA40)/BA46),""))))))))</f>
        <v>0</v>
      </c>
      <c r="BD46" s="275">
        <v>7</v>
      </c>
      <c r="BE46" s="240">
        <f>COUNTIF(Q4:Q43,BD27)</f>
        <v>0</v>
      </c>
      <c r="BF46" s="276" t="str">
        <f t="shared" si="53"/>
        <v/>
      </c>
      <c r="BH46" s="269">
        <v>7</v>
      </c>
      <c r="BI46" s="242">
        <f>COUNTIF(X4:X43,BH27)</f>
        <v>0</v>
      </c>
      <c r="BJ46" s="270" t="str">
        <f t="shared" si="48"/>
        <v/>
      </c>
      <c r="BL46" s="271">
        <v>7</v>
      </c>
      <c r="BM46" s="233">
        <f t="shared" si="49"/>
        <v>1</v>
      </c>
      <c r="BN46" s="272">
        <f t="shared" si="50"/>
        <v>0</v>
      </c>
      <c r="BP46" s="273">
        <v>7</v>
      </c>
      <c r="BQ46" s="234">
        <f t="shared" si="51"/>
        <v>0</v>
      </c>
      <c r="BR46" s="274" t="str">
        <f t="shared" si="52"/>
        <v/>
      </c>
      <c r="BT46" s="32"/>
      <c r="BU46" s="32"/>
      <c r="BV46" s="32"/>
      <c r="BW46" s="32"/>
      <c r="BX46" s="32"/>
    </row>
    <row r="47" spans="1:76" ht="22.5" x14ac:dyDescent="0.45">
      <c r="A47" s="290"/>
      <c r="B47" s="291"/>
      <c r="C47" s="15"/>
      <c r="D47" s="15"/>
      <c r="E47" s="15"/>
      <c r="F47" s="15"/>
      <c r="G47" s="16"/>
      <c r="H47" s="17"/>
      <c r="I47" s="17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12"/>
      <c r="AJ47" s="18"/>
      <c r="AK47" s="18"/>
      <c r="AL47" s="18"/>
      <c r="AM47" s="18"/>
      <c r="AN47" s="136"/>
      <c r="AO47" s="18"/>
      <c r="AP47" s="18"/>
      <c r="AQ47" s="18"/>
      <c r="AR47" s="18"/>
      <c r="AS47" s="18"/>
      <c r="AV47" s="261">
        <v>8</v>
      </c>
      <c r="AW47" s="236">
        <f>COUNTIF(C4:C43,AV28)</f>
        <v>0</v>
      </c>
      <c r="AX47" s="262" t="str">
        <f t="shared" si="54"/>
        <v/>
      </c>
      <c r="AY47" s="14"/>
      <c r="AZ47" s="263">
        <v>8</v>
      </c>
      <c r="BA47" s="264">
        <f>COUNTIF(J4:J43,AZ28)</f>
        <v>0</v>
      </c>
      <c r="BB47" s="265" t="str">
        <f>IF(BA47=1,BA28,IF(BA47=2,((BA28+BA29)/BA47),IF(BA47=3,((BA28+BA29+BA30)/BA47),IF(BA47=4,((BA28+BA29+BA30+BA31)/BA47),IF(BA47=5,((BA28+BA29+BA30+BA31+BA38)/BA47),IF(BA47=6,((BA28+BA29+BA30+BA31+BA38+BA39)/BA47),IF(BA47=7,((BA28+BA29+BA30+BA31+BA38+BA39+BA40)/BA47),IF(BA47=8,((BA28+BA29+BA30+BA31+BA38+BA39+BA40+BA41)/BA47),""))))))))</f>
        <v/>
      </c>
      <c r="BD47" s="275">
        <v>8</v>
      </c>
      <c r="BE47" s="240">
        <f>COUNTIF(Q4:Q43,BD28)</f>
        <v>0</v>
      </c>
      <c r="BF47" s="276" t="str">
        <f t="shared" si="53"/>
        <v/>
      </c>
      <c r="BH47" s="269">
        <v>8</v>
      </c>
      <c r="BI47" s="242">
        <f>COUNTIF(X4:X43,BH28)</f>
        <v>0</v>
      </c>
      <c r="BJ47" s="270" t="str">
        <f t="shared" si="48"/>
        <v/>
      </c>
      <c r="BL47" s="271">
        <v>8</v>
      </c>
      <c r="BM47" s="233">
        <f t="shared" si="49"/>
        <v>0</v>
      </c>
      <c r="BN47" s="272" t="str">
        <f t="shared" si="50"/>
        <v/>
      </c>
      <c r="BP47" s="273">
        <v>8</v>
      </c>
      <c r="BQ47" s="234">
        <f t="shared" si="51"/>
        <v>0</v>
      </c>
      <c r="BR47" s="274" t="str">
        <f t="shared" si="52"/>
        <v/>
      </c>
      <c r="BT47" s="32"/>
      <c r="BU47" s="32"/>
      <c r="BV47" s="32"/>
      <c r="BW47" s="32"/>
      <c r="BX47" s="32"/>
    </row>
    <row r="48" spans="1:76" ht="22.5" x14ac:dyDescent="0.45">
      <c r="A48" s="290"/>
      <c r="B48" s="291"/>
      <c r="C48" s="15"/>
      <c r="D48" s="15"/>
      <c r="E48" s="15"/>
      <c r="F48" s="15"/>
      <c r="G48" s="16"/>
      <c r="H48" s="17"/>
      <c r="I48" s="17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12"/>
      <c r="AJ48" s="18"/>
      <c r="AK48" s="18"/>
      <c r="AL48" s="18"/>
      <c r="AM48" s="18"/>
      <c r="AN48" s="136"/>
      <c r="AO48" s="18"/>
      <c r="AP48" s="18"/>
      <c r="AQ48" s="18"/>
      <c r="AR48" s="18"/>
      <c r="AS48" s="18"/>
      <c r="AV48" s="261">
        <v>9</v>
      </c>
      <c r="AW48" s="236">
        <f>COUNTIF(C4:C43,AV29)</f>
        <v>0</v>
      </c>
      <c r="AX48" s="262" t="str">
        <f t="shared" si="54"/>
        <v/>
      </c>
      <c r="AY48" s="14"/>
      <c r="AZ48" s="263">
        <v>9</v>
      </c>
      <c r="BA48" s="264">
        <f>COUNTIF(J4:J43,AZ29)</f>
        <v>0</v>
      </c>
      <c r="BB48" s="265" t="str">
        <f>IF(BA48=1,BA29,IF(BA48=2,((BA29+BA30)/BA48),IF(BA48=3,((BA29+BA30+BA31)/BA48),IF(BA48=4,((BA29+BA30+BA31+BA38)/BA48),IF(BA48=5,((BA29+BA30+BA31+BA38+BA39)/BA48),IF(BA48=6,((BA29+BA30+BA31+BA38+BA39+BA40)/BA48),IF(BA48=7,((BA29+BA30+BA31+BA38+BA39+BA40+BA41)/BA48),IF(BA48=8,((BA29+BA30+BA31+BA38+BA39+BA40+BA41+BA42)/BA48),""))))))))</f>
        <v/>
      </c>
      <c r="BD48" s="275">
        <v>9</v>
      </c>
      <c r="BE48" s="240">
        <f>COUNTIF(Q4:Q43,BD29)</f>
        <v>0</v>
      </c>
      <c r="BF48" s="276" t="str">
        <f t="shared" si="53"/>
        <v/>
      </c>
      <c r="BH48" s="269">
        <v>9</v>
      </c>
      <c r="BI48" s="242">
        <f>COUNTIF(X4:X43,BH29)</f>
        <v>0</v>
      </c>
      <c r="BJ48" s="270" t="str">
        <f t="shared" si="48"/>
        <v/>
      </c>
      <c r="BL48" s="271">
        <v>9</v>
      </c>
      <c r="BM48" s="233">
        <f t="shared" si="49"/>
        <v>0</v>
      </c>
      <c r="BN48" s="272" t="str">
        <f t="shared" si="50"/>
        <v/>
      </c>
      <c r="BP48" s="273">
        <v>9</v>
      </c>
      <c r="BQ48" s="234">
        <f t="shared" si="51"/>
        <v>0</v>
      </c>
      <c r="BR48" s="274" t="str">
        <f t="shared" si="52"/>
        <v/>
      </c>
      <c r="BT48" s="32"/>
      <c r="BU48" s="32"/>
      <c r="BV48" s="32"/>
      <c r="BW48" s="32"/>
      <c r="BX48" s="32"/>
    </row>
    <row r="49" spans="1:76" ht="23.25" thickBot="1" x14ac:dyDescent="0.5">
      <c r="A49" s="290"/>
      <c r="B49" s="291"/>
      <c r="C49" s="15"/>
      <c r="D49" s="15"/>
      <c r="E49" s="15"/>
      <c r="F49" s="15"/>
      <c r="G49" s="16"/>
      <c r="H49" s="17"/>
      <c r="I49" s="17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12"/>
      <c r="AJ49" s="18"/>
      <c r="AK49" s="18"/>
      <c r="AL49" s="18"/>
      <c r="AM49" s="18"/>
      <c r="AN49" s="136"/>
      <c r="AO49" s="18"/>
      <c r="AP49" s="18"/>
      <c r="AQ49" s="18"/>
      <c r="AR49" s="18"/>
      <c r="AS49" s="18"/>
      <c r="AV49" s="292">
        <v>10</v>
      </c>
      <c r="AW49" s="293">
        <f>COUNTIF(C4:C43,AV30)</f>
        <v>0</v>
      </c>
      <c r="AX49" s="294" t="str">
        <f t="shared" si="54"/>
        <v/>
      </c>
      <c r="AY49" s="14"/>
      <c r="AZ49" s="295">
        <v>10</v>
      </c>
      <c r="BA49" s="296">
        <f>COUNTIF(J4:J43,AZ30)</f>
        <v>0</v>
      </c>
      <c r="BB49" s="297" t="str">
        <f>IF(BA49=1,BA30,IF(BA49=2,((BA30+BA31)/BA49),IF(BA49=3,((BA30+BA31+BA38)/BA49),IF(BA49=4,((BA30+BA31+BA38+BA39)/BA49),IF(BA49=5,((BA30+BA31+BA38+BA39+BA40)/BA49),IF(BA49=6,((BA30+BA31+BA38+BA39+BA40+BA41)/BA49),IF(BA49=7,((BA30+BA31+BA38+BA39+BA40+BA41+BA42)/BA49),IF(BA49=8,((BA30+BA31+BA38+BA39+BA40+BA41+BA42+BA43)/BA49),""))))))))</f>
        <v/>
      </c>
      <c r="BD49" s="298">
        <v>10</v>
      </c>
      <c r="BE49" s="299">
        <f>COUNTIF(Q4:Q43,BD30)</f>
        <v>0</v>
      </c>
      <c r="BF49" s="300" t="str">
        <f t="shared" si="53"/>
        <v/>
      </c>
      <c r="BH49" s="301">
        <v>10</v>
      </c>
      <c r="BI49" s="302">
        <f>COUNTIF(X4:X43,BH30)</f>
        <v>0</v>
      </c>
      <c r="BJ49" s="303" t="str">
        <f t="shared" si="48"/>
        <v/>
      </c>
      <c r="BL49" s="304">
        <v>10</v>
      </c>
      <c r="BM49" s="305">
        <f t="shared" si="49"/>
        <v>0</v>
      </c>
      <c r="BN49" s="306" t="str">
        <f t="shared" si="50"/>
        <v/>
      </c>
      <c r="BP49" s="307">
        <v>10</v>
      </c>
      <c r="BQ49" s="308">
        <f t="shared" si="51"/>
        <v>0</v>
      </c>
      <c r="BR49" s="309" t="str">
        <f t="shared" si="52"/>
        <v/>
      </c>
      <c r="BT49" s="32"/>
      <c r="BU49" s="32"/>
      <c r="BV49" s="32"/>
      <c r="BW49" s="32"/>
      <c r="BX49" s="32"/>
    </row>
    <row r="50" spans="1:76" ht="22.5" x14ac:dyDescent="0.45">
      <c r="A50" s="290"/>
      <c r="B50" s="291"/>
      <c r="C50" s="15"/>
      <c r="D50" s="15"/>
      <c r="E50" s="15"/>
      <c r="F50" s="15"/>
      <c r="G50" s="16"/>
      <c r="H50" s="17"/>
      <c r="I50" s="17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310"/>
      <c r="AJ50" s="21"/>
      <c r="AK50" s="21"/>
      <c r="AL50" s="21"/>
      <c r="AM50" s="21"/>
      <c r="AN50" s="311"/>
      <c r="AO50" s="21"/>
      <c r="AP50" s="21"/>
      <c r="AQ50" s="21"/>
      <c r="AR50" s="21"/>
      <c r="AS50" s="21"/>
      <c r="BI50" s="312"/>
      <c r="BT50" s="32"/>
      <c r="BU50" s="32"/>
      <c r="BV50" s="32"/>
      <c r="BW50" s="32"/>
      <c r="BX50" s="32"/>
    </row>
    <row r="51" spans="1:76" ht="22.5" x14ac:dyDescent="0.45">
      <c r="A51" s="290"/>
      <c r="B51" s="291"/>
      <c r="C51" s="15"/>
      <c r="D51" s="15"/>
      <c r="E51" s="15"/>
      <c r="F51" s="15"/>
      <c r="G51" s="16"/>
      <c r="H51" s="17"/>
      <c r="I51" s="17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12"/>
      <c r="AJ51" s="18"/>
      <c r="AK51" s="18"/>
      <c r="AL51" s="18"/>
      <c r="AM51" s="18"/>
      <c r="AN51" s="136"/>
      <c r="AO51" s="18"/>
      <c r="AP51" s="18"/>
      <c r="AQ51" s="18"/>
      <c r="AR51" s="18"/>
      <c r="AS51" s="18"/>
      <c r="BT51" s="32"/>
      <c r="BU51" s="32"/>
      <c r="BV51" s="32"/>
      <c r="BW51" s="32"/>
      <c r="BX51" s="32"/>
    </row>
    <row r="52" spans="1:76" ht="22.5" x14ac:dyDescent="0.45">
      <c r="A52" s="146"/>
      <c r="B52" s="147"/>
      <c r="C52" s="141"/>
      <c r="D52" s="141"/>
      <c r="E52" s="141"/>
      <c r="F52" s="141"/>
      <c r="G52" s="142"/>
      <c r="H52" s="143"/>
      <c r="I52" s="143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44"/>
      <c r="AJ52" s="111"/>
      <c r="AK52" s="111"/>
      <c r="AL52" s="111"/>
      <c r="AM52" s="111"/>
      <c r="AN52" s="145"/>
      <c r="AO52" s="111"/>
      <c r="AP52" s="111"/>
      <c r="AQ52" s="111"/>
      <c r="AR52" s="111"/>
      <c r="AS52" s="111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</row>
    <row r="53" spans="1:76" ht="22.5" x14ac:dyDescent="0.45">
      <c r="A53" s="146"/>
      <c r="B53" s="147"/>
      <c r="C53" s="141"/>
      <c r="D53" s="141"/>
      <c r="E53" s="141"/>
      <c r="F53" s="141"/>
      <c r="G53" s="142"/>
      <c r="H53" s="143"/>
      <c r="I53" s="143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44"/>
      <c r="AJ53" s="111"/>
      <c r="AK53" s="111"/>
      <c r="AL53" s="111"/>
      <c r="AM53" s="111"/>
      <c r="AN53" s="145"/>
      <c r="AO53" s="111"/>
      <c r="AP53" s="111"/>
      <c r="AQ53" s="111"/>
      <c r="AR53" s="111"/>
      <c r="AS53" s="111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</row>
    <row r="54" spans="1:76" ht="22.5" x14ac:dyDescent="0.45">
      <c r="A54" s="148"/>
      <c r="B54" s="149"/>
      <c r="C54" s="150" t="s">
        <v>8</v>
      </c>
      <c r="D54" s="150"/>
      <c r="E54" s="150"/>
      <c r="F54" s="150"/>
      <c r="G54" s="150">
        <f>H54</f>
        <v>0</v>
      </c>
      <c r="H54" s="151">
        <f>COUNT(C44:C99)</f>
        <v>0</v>
      </c>
      <c r="I54" s="152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44"/>
      <c r="AJ54" s="111"/>
      <c r="AK54" s="111"/>
      <c r="AL54" s="111"/>
      <c r="AM54" s="111"/>
      <c r="AN54" s="145"/>
      <c r="AO54" s="111"/>
      <c r="AP54" s="111"/>
      <c r="AQ54" s="111"/>
      <c r="AR54" s="111"/>
      <c r="AS54" s="111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</row>
    <row r="55" spans="1:76" ht="22.5" x14ac:dyDescent="0.45">
      <c r="A55" s="137"/>
      <c r="B55" s="32"/>
      <c r="C55" s="141"/>
      <c r="D55" s="141"/>
      <c r="E55" s="141"/>
      <c r="F55" s="141"/>
      <c r="G55" s="142"/>
      <c r="H55" s="143"/>
      <c r="I55" s="143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44"/>
      <c r="AJ55" s="111"/>
      <c r="AK55" s="111"/>
      <c r="AL55" s="111"/>
      <c r="AM55" s="111"/>
      <c r="AN55" s="145"/>
      <c r="AO55" s="111"/>
      <c r="AP55" s="111"/>
      <c r="AQ55" s="111"/>
      <c r="AR55" s="111"/>
      <c r="AS55" s="111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</row>
    <row r="56" spans="1:76" ht="22.5" x14ac:dyDescent="0.45">
      <c r="A56" s="153"/>
      <c r="B56" s="153"/>
      <c r="C56" s="141"/>
      <c r="D56" s="141"/>
      <c r="E56" s="141"/>
      <c r="F56" s="141"/>
      <c r="G56" s="142"/>
      <c r="H56" s="143"/>
      <c r="I56" s="143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44"/>
      <c r="AJ56" s="111"/>
      <c r="AK56" s="111"/>
      <c r="AL56" s="111"/>
      <c r="AM56" s="111"/>
      <c r="AN56" s="145"/>
      <c r="AO56" s="111"/>
      <c r="AP56" s="111"/>
      <c r="AQ56" s="111"/>
      <c r="AR56" s="111"/>
      <c r="AS56" s="111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</row>
    <row r="57" spans="1:76" ht="22.5" x14ac:dyDescent="0.45">
      <c r="A57" s="153"/>
      <c r="B57" s="153"/>
      <c r="C57" s="141"/>
      <c r="D57" s="141"/>
      <c r="E57" s="141"/>
      <c r="F57" s="141"/>
      <c r="G57" s="142"/>
      <c r="H57" s="143"/>
      <c r="I57" s="143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44"/>
      <c r="AJ57" s="111"/>
      <c r="AK57" s="111"/>
      <c r="AL57" s="111"/>
      <c r="AM57" s="111"/>
      <c r="AN57" s="145"/>
      <c r="AO57" s="111"/>
      <c r="AP57" s="111"/>
      <c r="AQ57" s="111"/>
      <c r="AR57" s="111"/>
      <c r="AS57" s="111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</row>
    <row r="58" spans="1:76" ht="22.5" x14ac:dyDescent="0.45">
      <c r="A58" s="153"/>
      <c r="B58" s="153"/>
      <c r="C58" s="141"/>
      <c r="D58" s="141"/>
      <c r="E58" s="141"/>
      <c r="F58" s="141"/>
      <c r="G58" s="142"/>
      <c r="H58" s="143"/>
      <c r="I58" s="143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154"/>
      <c r="AJ58" s="32"/>
      <c r="AK58" s="32"/>
      <c r="AL58" s="32"/>
      <c r="AM58" s="32"/>
      <c r="AN58" s="139"/>
      <c r="AO58" s="32"/>
      <c r="AP58" s="32"/>
      <c r="AQ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</row>
    <row r="59" spans="1:76" ht="22.5" x14ac:dyDescent="0.45">
      <c r="A59" s="155"/>
      <c r="B59" s="155"/>
      <c r="C59" s="141"/>
      <c r="D59" s="141"/>
      <c r="E59" s="141"/>
      <c r="F59" s="141"/>
      <c r="G59" s="142"/>
      <c r="H59" s="143"/>
      <c r="I59" s="143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44"/>
      <c r="AJ59" s="111"/>
      <c r="AK59" s="111"/>
      <c r="AL59" s="111"/>
      <c r="AM59" s="111"/>
      <c r="AN59" s="145"/>
      <c r="AO59" s="111"/>
      <c r="AP59" s="111"/>
      <c r="AQ59" s="111"/>
      <c r="AR59" s="111"/>
      <c r="AS59" s="111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</row>
    <row r="60" spans="1:76" ht="22.5" x14ac:dyDescent="0.45">
      <c r="A60" s="153"/>
      <c r="B60" s="153"/>
      <c r="C60" s="141"/>
      <c r="D60" s="141"/>
      <c r="E60" s="141"/>
      <c r="F60" s="141"/>
      <c r="G60" s="142"/>
      <c r="H60" s="143"/>
      <c r="I60" s="143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44"/>
      <c r="AJ60" s="111"/>
      <c r="AK60" s="111"/>
      <c r="AL60" s="111"/>
      <c r="AM60" s="111"/>
      <c r="AN60" s="145"/>
      <c r="AO60" s="111"/>
      <c r="AP60" s="111"/>
      <c r="AQ60" s="111"/>
      <c r="AR60" s="111"/>
      <c r="AS60" s="111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</row>
    <row r="61" spans="1:76" ht="22.5" x14ac:dyDescent="0.45">
      <c r="A61" s="153"/>
      <c r="B61" s="153"/>
      <c r="C61" s="141"/>
      <c r="D61" s="141"/>
      <c r="E61" s="141"/>
      <c r="F61" s="141"/>
      <c r="G61" s="142"/>
      <c r="H61" s="143"/>
      <c r="I61" s="143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44"/>
      <c r="AJ61" s="111"/>
      <c r="AK61" s="111"/>
      <c r="AL61" s="111"/>
      <c r="AM61" s="111"/>
      <c r="AN61" s="145"/>
      <c r="AO61" s="111"/>
      <c r="AP61" s="111"/>
      <c r="AQ61" s="111"/>
      <c r="AR61" s="111"/>
      <c r="AS61" s="111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</row>
    <row r="62" spans="1:76" ht="22.5" x14ac:dyDescent="0.45">
      <c r="A62" s="153"/>
      <c r="B62" s="153"/>
      <c r="C62" s="141"/>
      <c r="D62" s="141"/>
      <c r="E62" s="141"/>
      <c r="F62" s="141"/>
      <c r="G62" s="142"/>
      <c r="H62" s="143"/>
      <c r="I62" s="143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44"/>
      <c r="AJ62" s="111"/>
      <c r="AK62" s="111"/>
      <c r="AL62" s="111"/>
      <c r="AM62" s="111"/>
      <c r="AN62" s="145"/>
      <c r="AO62" s="111"/>
      <c r="AP62" s="111"/>
      <c r="AQ62" s="111"/>
      <c r="AR62" s="111"/>
      <c r="AS62" s="111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</row>
    <row r="63" spans="1:76" ht="22.5" x14ac:dyDescent="0.45">
      <c r="A63" s="153"/>
      <c r="B63" s="153"/>
      <c r="C63" s="141"/>
      <c r="D63" s="141"/>
      <c r="E63" s="141"/>
      <c r="F63" s="141"/>
      <c r="G63" s="142"/>
      <c r="H63" s="143"/>
      <c r="I63" s="143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44"/>
      <c r="AJ63" s="111"/>
      <c r="AK63" s="111"/>
      <c r="AL63" s="111"/>
      <c r="AM63" s="111"/>
      <c r="AN63" s="145"/>
      <c r="AO63" s="111"/>
      <c r="AP63" s="111"/>
      <c r="AQ63" s="111"/>
      <c r="AR63" s="111"/>
      <c r="AS63" s="111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</row>
    <row r="64" spans="1:76" ht="22.5" x14ac:dyDescent="0.45">
      <c r="A64" s="156"/>
      <c r="B64" s="156"/>
      <c r="C64" s="141"/>
      <c r="D64" s="141"/>
      <c r="E64" s="141"/>
      <c r="F64" s="141"/>
      <c r="G64" s="142"/>
      <c r="H64" s="143"/>
      <c r="I64" s="143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44"/>
      <c r="AJ64" s="111"/>
      <c r="AK64" s="111"/>
      <c r="AL64" s="111"/>
      <c r="AM64" s="111"/>
      <c r="AN64" s="145"/>
      <c r="AO64" s="111"/>
      <c r="AP64" s="111"/>
      <c r="AQ64" s="111"/>
      <c r="AR64" s="111"/>
      <c r="AS64" s="111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</row>
    <row r="65" spans="1:45" ht="22.5" x14ac:dyDescent="0.45">
      <c r="A65" s="5"/>
      <c r="B65" s="5"/>
      <c r="C65" s="15"/>
      <c r="D65" s="15"/>
      <c r="E65" s="15"/>
      <c r="F65" s="15"/>
      <c r="G65" s="16"/>
      <c r="H65" s="17"/>
      <c r="I65" s="17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12"/>
      <c r="AJ65" s="18"/>
      <c r="AK65" s="18"/>
      <c r="AL65" s="18"/>
      <c r="AM65" s="18"/>
      <c r="AN65" s="136"/>
      <c r="AO65" s="18"/>
      <c r="AP65" s="18"/>
      <c r="AQ65" s="18"/>
      <c r="AR65" s="111"/>
      <c r="AS65" s="18"/>
    </row>
    <row r="66" spans="1:45" ht="22.5" x14ac:dyDescent="0.45">
      <c r="A66" s="24"/>
      <c r="B66" s="24"/>
      <c r="C66" s="15"/>
      <c r="D66" s="15"/>
      <c r="E66" s="15"/>
      <c r="F66" s="15"/>
      <c r="G66" s="16"/>
      <c r="H66" s="17"/>
      <c r="I66" s="17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12"/>
      <c r="AJ66" s="18"/>
      <c r="AK66" s="18"/>
      <c r="AL66" s="18"/>
      <c r="AM66" s="18"/>
      <c r="AN66" s="136"/>
      <c r="AO66" s="18"/>
      <c r="AP66" s="18"/>
      <c r="AQ66" s="18"/>
      <c r="AR66" s="111"/>
      <c r="AS66" s="18"/>
    </row>
    <row r="67" spans="1:45" ht="22.5" x14ac:dyDescent="0.45">
      <c r="A67" s="5"/>
      <c r="B67" s="5"/>
      <c r="C67" s="15"/>
      <c r="D67" s="15"/>
      <c r="E67" s="15"/>
      <c r="F67" s="15"/>
      <c r="G67" s="16"/>
      <c r="H67" s="17"/>
      <c r="I67" s="17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12"/>
      <c r="AJ67" s="18"/>
      <c r="AK67" s="18"/>
      <c r="AL67" s="18"/>
      <c r="AM67" s="18"/>
      <c r="AN67" s="136"/>
      <c r="AO67" s="18"/>
      <c r="AP67" s="18"/>
      <c r="AQ67" s="18"/>
      <c r="AR67" s="111"/>
      <c r="AS67" s="18"/>
    </row>
    <row r="68" spans="1:45" ht="22.5" x14ac:dyDescent="0.45">
      <c r="A68" s="5"/>
      <c r="B68" s="5"/>
      <c r="C68" s="15"/>
      <c r="D68" s="15"/>
      <c r="E68" s="15"/>
      <c r="F68" s="15"/>
      <c r="G68" s="16"/>
      <c r="H68" s="17"/>
      <c r="I68" s="17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12"/>
      <c r="AJ68" s="18"/>
      <c r="AK68" s="18"/>
      <c r="AL68" s="18"/>
      <c r="AM68" s="18"/>
      <c r="AN68" s="136"/>
      <c r="AO68" s="18"/>
      <c r="AP68" s="18"/>
      <c r="AQ68" s="18"/>
      <c r="AR68" s="111"/>
      <c r="AS68" s="18"/>
    </row>
    <row r="69" spans="1:45" ht="22.5" x14ac:dyDescent="0.45">
      <c r="A69" s="5"/>
      <c r="B69" s="5"/>
      <c r="C69" s="15"/>
      <c r="D69" s="15"/>
      <c r="E69" s="15"/>
      <c r="F69" s="15"/>
      <c r="G69" s="16"/>
      <c r="H69" s="17"/>
      <c r="I69" s="17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12"/>
      <c r="AJ69" s="18"/>
      <c r="AK69" s="18"/>
      <c r="AL69" s="18"/>
      <c r="AM69" s="18"/>
      <c r="AN69" s="136"/>
      <c r="AO69" s="18"/>
      <c r="AP69" s="18"/>
      <c r="AQ69" s="18"/>
      <c r="AR69" s="111"/>
      <c r="AS69" s="18"/>
    </row>
    <row r="70" spans="1:45" ht="22.5" x14ac:dyDescent="0.45">
      <c r="A70" s="5"/>
      <c r="B70" s="5"/>
      <c r="C70" s="15"/>
      <c r="D70" s="15"/>
      <c r="E70" s="15"/>
      <c r="F70" s="15"/>
      <c r="G70" s="16"/>
      <c r="H70" s="17"/>
      <c r="I70" s="17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12"/>
      <c r="AJ70" s="18"/>
      <c r="AK70" s="18"/>
      <c r="AL70" s="18"/>
      <c r="AM70" s="18"/>
      <c r="AN70" s="136"/>
      <c r="AO70" s="18"/>
      <c r="AP70" s="18"/>
      <c r="AQ70" s="18"/>
      <c r="AR70" s="111"/>
      <c r="AS70" s="18"/>
    </row>
    <row r="71" spans="1:45" ht="22.5" x14ac:dyDescent="0.45">
      <c r="A71" s="24"/>
      <c r="B71" s="24"/>
      <c r="C71" s="15"/>
      <c r="D71" s="15"/>
      <c r="E71" s="15"/>
      <c r="F71" s="15"/>
      <c r="G71" s="16"/>
      <c r="H71" s="17"/>
      <c r="I71" s="17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12"/>
      <c r="AJ71" s="18"/>
      <c r="AK71" s="18"/>
      <c r="AL71" s="18"/>
      <c r="AM71" s="18"/>
      <c r="AN71" s="136"/>
      <c r="AO71" s="18"/>
      <c r="AP71" s="18"/>
      <c r="AQ71" s="18"/>
      <c r="AR71" s="111"/>
      <c r="AS71" s="18"/>
    </row>
    <row r="72" spans="1:45" ht="22.5" x14ac:dyDescent="0.45">
      <c r="A72" s="24"/>
      <c r="B72" s="24"/>
      <c r="C72" s="15"/>
      <c r="D72" s="15"/>
      <c r="E72" s="15"/>
      <c r="F72" s="15"/>
      <c r="G72" s="16"/>
      <c r="H72" s="17"/>
      <c r="I72" s="17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12"/>
      <c r="AJ72" s="18"/>
      <c r="AK72" s="18"/>
      <c r="AL72" s="18"/>
      <c r="AM72" s="18"/>
      <c r="AN72" s="136"/>
      <c r="AO72" s="18"/>
      <c r="AP72" s="18"/>
      <c r="AQ72" s="18"/>
      <c r="AR72" s="111"/>
      <c r="AS72" s="18"/>
    </row>
    <row r="73" spans="1:45" ht="22.5" x14ac:dyDescent="0.45">
      <c r="A73" s="5"/>
      <c r="B73" s="5"/>
      <c r="C73" s="15"/>
      <c r="D73" s="15"/>
      <c r="E73" s="15"/>
      <c r="F73" s="15"/>
      <c r="G73" s="16"/>
      <c r="H73" s="17"/>
      <c r="I73" s="17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12"/>
      <c r="AJ73" s="18"/>
      <c r="AK73" s="18"/>
      <c r="AL73" s="18"/>
      <c r="AM73" s="18"/>
      <c r="AN73" s="136"/>
      <c r="AO73" s="18"/>
      <c r="AP73" s="18"/>
      <c r="AQ73" s="18"/>
      <c r="AR73" s="111"/>
      <c r="AS73" s="18"/>
    </row>
    <row r="74" spans="1:45" ht="22.5" x14ac:dyDescent="0.45">
      <c r="A74" s="5"/>
      <c r="B74" s="5"/>
      <c r="C74" s="15"/>
      <c r="D74" s="15"/>
      <c r="E74" s="15"/>
      <c r="F74" s="15"/>
      <c r="G74" s="16"/>
      <c r="H74" s="17"/>
      <c r="I74" s="17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12"/>
      <c r="AJ74" s="18"/>
      <c r="AK74" s="18"/>
      <c r="AL74" s="18"/>
      <c r="AM74" s="18"/>
      <c r="AN74" s="136"/>
      <c r="AO74" s="18"/>
      <c r="AP74" s="18"/>
      <c r="AQ74" s="18"/>
      <c r="AR74" s="111"/>
      <c r="AS74" s="18"/>
    </row>
    <row r="75" spans="1:45" ht="22.5" x14ac:dyDescent="0.45">
      <c r="A75" s="5"/>
      <c r="B75" s="5"/>
      <c r="C75" s="15"/>
      <c r="D75" s="15"/>
      <c r="E75" s="15"/>
      <c r="F75" s="15"/>
      <c r="G75" s="16"/>
      <c r="H75" s="17"/>
      <c r="I75" s="17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12"/>
      <c r="AJ75" s="18"/>
      <c r="AK75" s="18"/>
      <c r="AL75" s="18"/>
      <c r="AM75" s="18"/>
      <c r="AN75" s="136"/>
      <c r="AO75" s="18"/>
      <c r="AP75" s="18"/>
      <c r="AQ75" s="18"/>
      <c r="AR75" s="111"/>
      <c r="AS75" s="18"/>
    </row>
    <row r="76" spans="1:45" ht="22.5" x14ac:dyDescent="0.45">
      <c r="A76" s="5"/>
      <c r="B76" s="5"/>
      <c r="C76" s="15"/>
      <c r="D76" s="15"/>
      <c r="E76" s="15"/>
      <c r="F76" s="15"/>
      <c r="G76" s="16"/>
      <c r="H76" s="17"/>
      <c r="I76" s="17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12"/>
      <c r="AJ76" s="18"/>
      <c r="AK76" s="18"/>
      <c r="AL76" s="18"/>
      <c r="AM76" s="18"/>
      <c r="AN76" s="136"/>
      <c r="AO76" s="18"/>
      <c r="AP76" s="18"/>
      <c r="AQ76" s="18"/>
      <c r="AR76" s="111"/>
      <c r="AS76" s="18"/>
    </row>
    <row r="77" spans="1:45" ht="22.5" x14ac:dyDescent="0.45">
      <c r="A77" s="5"/>
      <c r="B77" s="5"/>
      <c r="C77" s="15"/>
      <c r="D77" s="15"/>
      <c r="E77" s="15"/>
      <c r="F77" s="15"/>
      <c r="G77" s="16"/>
      <c r="H77" s="17"/>
      <c r="I77" s="17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12"/>
      <c r="AJ77" s="18"/>
      <c r="AK77" s="18"/>
      <c r="AL77" s="18"/>
      <c r="AM77" s="18"/>
      <c r="AN77" s="136"/>
      <c r="AO77" s="18"/>
      <c r="AP77" s="18"/>
      <c r="AQ77" s="18"/>
      <c r="AR77" s="111"/>
      <c r="AS77" s="18"/>
    </row>
    <row r="78" spans="1:45" ht="22.5" x14ac:dyDescent="0.45">
      <c r="A78" s="24"/>
      <c r="B78" s="24"/>
      <c r="C78" s="15"/>
      <c r="D78" s="15"/>
      <c r="E78" s="15"/>
      <c r="F78" s="15"/>
      <c r="G78" s="16"/>
      <c r="H78" s="17"/>
      <c r="I78" s="17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12"/>
      <c r="AJ78" s="18"/>
      <c r="AK78" s="18"/>
      <c r="AL78" s="18"/>
      <c r="AM78" s="18"/>
      <c r="AN78" s="136"/>
      <c r="AO78" s="18"/>
      <c r="AP78" s="18"/>
      <c r="AQ78" s="18"/>
      <c r="AR78" s="111"/>
      <c r="AS78" s="18"/>
    </row>
    <row r="79" spans="1:45" ht="22.5" x14ac:dyDescent="0.45">
      <c r="A79" s="5"/>
      <c r="B79" s="5"/>
      <c r="C79" s="15"/>
      <c r="D79" s="15"/>
      <c r="E79" s="15"/>
      <c r="F79" s="15"/>
      <c r="G79" s="16"/>
      <c r="H79" s="17"/>
      <c r="I79" s="17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12"/>
      <c r="AJ79" s="18"/>
      <c r="AK79" s="18"/>
      <c r="AL79" s="18"/>
      <c r="AM79" s="18"/>
      <c r="AN79" s="136"/>
      <c r="AO79" s="18"/>
      <c r="AP79" s="18"/>
      <c r="AQ79" s="18"/>
      <c r="AR79" s="111"/>
      <c r="AS79" s="18"/>
    </row>
    <row r="80" spans="1:45" ht="22.5" x14ac:dyDescent="0.45">
      <c r="A80" s="23"/>
      <c r="B80" s="23"/>
    </row>
    <row r="81" spans="1:2" ht="22.5" x14ac:dyDescent="0.45">
      <c r="A81" s="5"/>
      <c r="B81" s="5"/>
    </row>
    <row r="82" spans="1:2" ht="22.5" x14ac:dyDescent="0.45">
      <c r="A82" s="5"/>
      <c r="B82" s="5"/>
    </row>
    <row r="83" spans="1:2" ht="22.5" x14ac:dyDescent="0.45">
      <c r="A83" s="5"/>
      <c r="B83" s="5"/>
    </row>
    <row r="84" spans="1:2" ht="22.5" x14ac:dyDescent="0.45">
      <c r="A84" s="5"/>
      <c r="B84" s="5"/>
    </row>
    <row r="85" spans="1:2" x14ac:dyDescent="0.3">
      <c r="A85" s="22"/>
      <c r="B85" s="22"/>
    </row>
    <row r="86" spans="1:2" ht="22.5" x14ac:dyDescent="0.45">
      <c r="A86" s="5"/>
      <c r="B86" s="5"/>
    </row>
    <row r="87" spans="1:2" ht="22.5" x14ac:dyDescent="0.45">
      <c r="A87" s="5"/>
      <c r="B87" s="5"/>
    </row>
    <row r="88" spans="1:2" ht="22.5" x14ac:dyDescent="0.45">
      <c r="A88" s="5"/>
      <c r="B88" s="5"/>
    </row>
    <row r="89" spans="1:2" ht="22.5" x14ac:dyDescent="0.45">
      <c r="A89" s="5"/>
      <c r="B89" s="5"/>
    </row>
    <row r="90" spans="1:2" ht="22.5" x14ac:dyDescent="0.45">
      <c r="A90" s="24"/>
      <c r="B90" s="24"/>
    </row>
    <row r="91" spans="1:2" ht="22.5" x14ac:dyDescent="0.45">
      <c r="A91" s="5"/>
      <c r="B91" s="5"/>
    </row>
    <row r="92" spans="1:2" ht="22.5" x14ac:dyDescent="0.45">
      <c r="A92" s="5"/>
      <c r="B92" s="5"/>
    </row>
    <row r="93" spans="1:2" ht="22.5" x14ac:dyDescent="0.45">
      <c r="A93" s="5"/>
      <c r="B93" s="5"/>
    </row>
    <row r="94" spans="1:2" ht="22.5" x14ac:dyDescent="0.45">
      <c r="A94" s="5"/>
      <c r="B94" s="5"/>
    </row>
    <row r="95" spans="1:2" ht="22.5" x14ac:dyDescent="0.45">
      <c r="A95" s="5"/>
      <c r="B95" s="5"/>
    </row>
    <row r="96" spans="1:2" ht="22.5" x14ac:dyDescent="0.45">
      <c r="A96" s="4"/>
      <c r="B96" s="4"/>
    </row>
    <row r="97" spans="1:2" ht="22.5" x14ac:dyDescent="0.45">
      <c r="A97" s="5"/>
      <c r="B97" s="5"/>
    </row>
    <row r="98" spans="1:2" ht="22.5" x14ac:dyDescent="0.45">
      <c r="A98" s="5"/>
      <c r="B98" s="5"/>
    </row>
    <row r="99" spans="1:2" ht="22.5" x14ac:dyDescent="0.45">
      <c r="A99" s="5"/>
      <c r="B99" s="5"/>
    </row>
    <row r="100" spans="1:2" ht="22.5" x14ac:dyDescent="0.45">
      <c r="A100" s="5"/>
      <c r="B100" s="5"/>
    </row>
    <row r="101" spans="1:2" ht="22.5" x14ac:dyDescent="0.45">
      <c r="A101" s="5"/>
      <c r="B101" s="5"/>
    </row>
    <row r="102" spans="1:2" ht="22.5" x14ac:dyDescent="0.45">
      <c r="A102" s="5"/>
      <c r="B102" s="5"/>
    </row>
    <row r="103" spans="1:2" ht="22.5" x14ac:dyDescent="0.45">
      <c r="A103" s="5"/>
      <c r="B103" s="5"/>
    </row>
    <row r="104" spans="1:2" ht="22.5" x14ac:dyDescent="0.45">
      <c r="A104" s="5"/>
      <c r="B104" s="5"/>
    </row>
    <row r="105" spans="1:2" ht="22.5" x14ac:dyDescent="0.45">
      <c r="A105" s="5"/>
      <c r="B105" s="5"/>
    </row>
    <row r="106" spans="1:2" ht="22.5" x14ac:dyDescent="0.45">
      <c r="A106" s="5"/>
      <c r="B106" s="5"/>
    </row>
    <row r="107" spans="1:2" ht="22.5" x14ac:dyDescent="0.45">
      <c r="A107" s="5"/>
      <c r="B107" s="5"/>
    </row>
    <row r="108" spans="1:2" x14ac:dyDescent="0.3">
      <c r="A108" s="25"/>
      <c r="B108" s="3"/>
    </row>
  </sheetData>
  <sheetProtection sheet="1" insertColumns="0" insertRows="0" deleteColumns="0" deleteRows="0" selectLockedCells="1"/>
  <mergeCells count="18">
    <mergeCell ref="BH38:BJ38"/>
    <mergeCell ref="BL38:BN38"/>
    <mergeCell ref="BP38:BR38"/>
    <mergeCell ref="AV39:AX39"/>
    <mergeCell ref="BD39:BF39"/>
    <mergeCell ref="BH39:BJ39"/>
    <mergeCell ref="A2:B2"/>
    <mergeCell ref="AS2:AS3"/>
    <mergeCell ref="AT2:AT3"/>
    <mergeCell ref="AZ17:BE17"/>
    <mergeCell ref="AV38:AX38"/>
    <mergeCell ref="BD38:BF38"/>
    <mergeCell ref="AL1:AR1"/>
    <mergeCell ref="C1:I1"/>
    <mergeCell ref="J1:P1"/>
    <mergeCell ref="Q1:W1"/>
    <mergeCell ref="X1:AD1"/>
    <mergeCell ref="AE1:AJ1"/>
  </mergeCells>
  <conditionalFormatting sqref="C16:I79 C4:E15 H4:I15">
    <cfRule type="containsErrors" dxfId="431" priority="13">
      <formula>ISERROR(C4)</formula>
    </cfRule>
  </conditionalFormatting>
  <conditionalFormatting sqref="Q4:Q43">
    <cfRule type="containsErrors" dxfId="430" priority="15">
      <formula>ISERROR(Q4)</formula>
    </cfRule>
    <cfRule type="containsErrors" dxfId="429" priority="16">
      <formula>ISERROR(Q4)</formula>
    </cfRule>
  </conditionalFormatting>
  <conditionalFormatting sqref="J4:J43 O4:P43">
    <cfRule type="containsErrors" dxfId="428" priority="14">
      <formula>ISERROR(J4)</formula>
    </cfRule>
  </conditionalFormatting>
  <conditionalFormatting sqref="T16:U16">
    <cfRule type="containsErrors" dxfId="427" priority="12">
      <formula>ISERROR(T16)</formula>
    </cfRule>
  </conditionalFormatting>
  <conditionalFormatting sqref="AA16:AB16">
    <cfRule type="containsErrors" dxfId="426" priority="11">
      <formula>ISERROR(AA16)</formula>
    </cfRule>
  </conditionalFormatting>
  <conditionalFormatting sqref="V4:W43">
    <cfRule type="containsErrors" dxfId="425" priority="17">
      <formula>ISERROR(V4)</formula>
    </cfRule>
  </conditionalFormatting>
  <conditionalFormatting sqref="X4:X43 AC4:AG43 AJ4:AS43">
    <cfRule type="containsErrors" dxfId="424" priority="10">
      <formula>ISERROR(X4)</formula>
    </cfRule>
  </conditionalFormatting>
  <conditionalFormatting sqref="M16:N16">
    <cfRule type="containsErrors" dxfId="423" priority="9">
      <formula>ISERROR(M16)</formula>
    </cfRule>
  </conditionalFormatting>
  <conditionalFormatting sqref="AC4:AD4">
    <cfRule type="cellIs" dxfId="422" priority="7" operator="equal">
      <formula>0</formula>
    </cfRule>
    <cfRule type="containsText" dxfId="421" priority="8" operator="containsText" text="O">
      <formula>NOT(ISERROR(SEARCH("O",AC4)))</formula>
    </cfRule>
  </conditionalFormatting>
  <conditionalFormatting sqref="AS4">
    <cfRule type="cellIs" dxfId="420" priority="6" operator="greaterThan">
      <formula>2</formula>
    </cfRule>
  </conditionalFormatting>
  <conditionalFormatting sqref="AS4:AS43">
    <cfRule type="cellIs" dxfId="419" priority="5" operator="greaterThan">
      <formula>2</formula>
    </cfRule>
  </conditionalFormatting>
  <conditionalFormatting sqref="AA4:AB15">
    <cfRule type="containsErrors" dxfId="418" priority="4">
      <formula>ISERROR(AA4)</formula>
    </cfRule>
  </conditionalFormatting>
  <conditionalFormatting sqref="T4:U15">
    <cfRule type="containsErrors" dxfId="417" priority="3">
      <formula>ISERROR(T4)</formula>
    </cfRule>
  </conditionalFormatting>
  <conditionalFormatting sqref="M4:N15">
    <cfRule type="containsErrors" dxfId="416" priority="2">
      <formula>ISERROR(M4)</formula>
    </cfRule>
  </conditionalFormatting>
  <conditionalFormatting sqref="F4:G15">
    <cfRule type="containsErrors" dxfId="415" priority="1">
      <formula>ISERROR(F4)</formula>
    </cfRule>
  </conditionalFormatting>
  <pageMargins left="0.7" right="0.7" top="0.75" bottom="0.75" header="0.3" footer="0.3"/>
  <pageSetup paperSize="9" scale="39" orientation="landscape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438F1-8B2E-4E41-9C91-C5AC6F359D0F}">
  <sheetPr>
    <pageSetUpPr fitToPage="1"/>
  </sheetPr>
  <dimension ref="A1:CJ108"/>
  <sheetViews>
    <sheetView zoomScale="75" zoomScaleNormal="75" workbookViewId="0">
      <pane xSplit="1" topLeftCell="Q1" activePane="topRight" state="frozen"/>
      <selection pane="topRight" activeCell="A5" sqref="A5"/>
    </sheetView>
  </sheetViews>
  <sheetFormatPr baseColWidth="10" defaultRowHeight="18.75" x14ac:dyDescent="0.3"/>
  <cols>
    <col min="1" max="1" width="30.7109375" style="1" customWidth="1"/>
    <col min="2" max="2" width="30.7109375" style="2" customWidth="1"/>
    <col min="3" max="4" width="12.7109375" style="2" customWidth="1"/>
    <col min="5" max="5" width="14.85546875" style="2" hidden="1" customWidth="1"/>
    <col min="6" max="7" width="12.7109375" style="2" customWidth="1"/>
    <col min="8" max="8" width="7.28515625" style="2" hidden="1" customWidth="1"/>
    <col min="9" max="11" width="12.7109375" style="2" customWidth="1"/>
    <col min="12" max="12" width="12.7109375" style="2" hidden="1" customWidth="1"/>
    <col min="13" max="14" width="12.7109375" style="2" customWidth="1"/>
    <col min="15" max="15" width="12.7109375" style="2" hidden="1" customWidth="1"/>
    <col min="16" max="18" width="12.7109375" style="2" customWidth="1"/>
    <col min="19" max="19" width="12.7109375" style="2" hidden="1" customWidth="1"/>
    <col min="20" max="21" width="12.7109375" style="2" customWidth="1"/>
    <col min="22" max="22" width="4.7109375" style="2" hidden="1" customWidth="1"/>
    <col min="23" max="25" width="12.7109375" style="2" customWidth="1"/>
    <col min="26" max="26" width="15.28515625" style="2" hidden="1" customWidth="1"/>
    <col min="27" max="28" width="12.7109375" style="2" customWidth="1"/>
    <col min="29" max="29" width="9.42578125" style="2" hidden="1" customWidth="1"/>
    <col min="30" max="32" width="12.7109375" style="2" customWidth="1"/>
    <col min="33" max="33" width="12.7109375" style="2" hidden="1" customWidth="1"/>
    <col min="34" max="34" width="12.7109375" style="2" customWidth="1"/>
    <col min="35" max="35" width="12.7109375" style="113" customWidth="1"/>
    <col min="36" max="36" width="12.7109375" style="2" hidden="1" customWidth="1"/>
    <col min="37" max="39" width="12.7109375" style="2" customWidth="1"/>
    <col min="40" max="40" width="16.140625" style="110" hidden="1" customWidth="1"/>
    <col min="41" max="42" width="12.7109375" style="2" customWidth="1"/>
    <col min="43" max="43" width="12.42578125" style="2" hidden="1" customWidth="1"/>
    <col min="44" max="44" width="12.7109375" style="32" customWidth="1"/>
    <col min="45" max="46" width="12.7109375" style="2" customWidth="1"/>
    <col min="47" max="48" width="11.42578125" style="2"/>
    <col min="49" max="49" width="8.140625" style="2" bestFit="1" customWidth="1"/>
    <col min="50" max="51" width="7.28515625" style="2" bestFit="1" customWidth="1"/>
    <col min="52" max="52" width="11.140625" style="2" bestFit="1" customWidth="1"/>
    <col min="53" max="53" width="9.5703125" style="2" customWidth="1"/>
    <col min="54" max="57" width="7.28515625" style="2" bestFit="1" customWidth="1"/>
    <col min="58" max="58" width="8.28515625" style="2" bestFit="1" customWidth="1"/>
    <col min="59" max="59" width="7.7109375" style="2" bestFit="1" customWidth="1"/>
    <col min="60" max="67" width="8.28515625" style="2" bestFit="1" customWidth="1"/>
    <col min="68" max="68" width="8.7109375" style="2" bestFit="1" customWidth="1"/>
    <col min="69" max="69" width="8.28515625" style="2" bestFit="1" customWidth="1"/>
    <col min="70" max="78" width="8.7109375" style="2" bestFit="1" customWidth="1"/>
    <col min="79" max="79" width="8.28515625" style="2" bestFit="1" customWidth="1"/>
    <col min="80" max="88" width="8.7109375" style="2" bestFit="1" customWidth="1"/>
  </cols>
  <sheetData>
    <row r="1" spans="1:88" ht="24" thickBot="1" x14ac:dyDescent="0.4">
      <c r="C1" s="644" t="s">
        <v>83</v>
      </c>
      <c r="D1" s="645"/>
      <c r="E1" s="645"/>
      <c r="F1" s="645"/>
      <c r="G1" s="645"/>
      <c r="H1" s="645"/>
      <c r="I1" s="646"/>
      <c r="J1" s="641" t="s">
        <v>182</v>
      </c>
      <c r="K1" s="642"/>
      <c r="L1" s="642"/>
      <c r="M1" s="642"/>
      <c r="N1" s="642"/>
      <c r="O1" s="642"/>
      <c r="P1" s="643"/>
      <c r="Q1" s="641" t="s">
        <v>221</v>
      </c>
      <c r="R1" s="642"/>
      <c r="S1" s="642"/>
      <c r="T1" s="642"/>
      <c r="U1" s="642"/>
      <c r="V1" s="642"/>
      <c r="W1" s="643"/>
      <c r="X1" s="641" t="s">
        <v>246</v>
      </c>
      <c r="Y1" s="642"/>
      <c r="Z1" s="642"/>
      <c r="AA1" s="642"/>
      <c r="AB1" s="642"/>
      <c r="AC1" s="642"/>
      <c r="AD1" s="643"/>
      <c r="AE1" s="641" t="s">
        <v>258</v>
      </c>
      <c r="AF1" s="650"/>
      <c r="AG1" s="650"/>
      <c r="AH1" s="650"/>
      <c r="AI1" s="650"/>
      <c r="AJ1" s="650"/>
      <c r="AK1" s="313"/>
      <c r="AL1" s="644"/>
      <c r="AM1" s="655"/>
      <c r="AN1" s="655"/>
      <c r="AO1" s="655"/>
      <c r="AP1" s="655"/>
      <c r="AQ1" s="655"/>
      <c r="AR1" s="656"/>
      <c r="AS1" s="164"/>
      <c r="BT1" s="32"/>
      <c r="BU1" s="32"/>
      <c r="BV1" s="32"/>
      <c r="BW1" s="32"/>
      <c r="BX1" s="32"/>
    </row>
    <row r="2" spans="1:88" ht="32.25" thickBot="1" x14ac:dyDescent="0.55000000000000004">
      <c r="A2" s="627" t="s">
        <v>281</v>
      </c>
      <c r="B2" s="628"/>
      <c r="C2" s="6" t="s">
        <v>8</v>
      </c>
      <c r="D2" s="7"/>
      <c r="E2" s="7"/>
      <c r="F2" s="7"/>
      <c r="G2" s="314">
        <f>H2</f>
        <v>10</v>
      </c>
      <c r="H2" s="8">
        <f>COUNT(C4:C43)</f>
        <v>10</v>
      </c>
      <c r="I2" s="28"/>
      <c r="J2" s="165" t="s">
        <v>8</v>
      </c>
      <c r="K2" s="166"/>
      <c r="L2" s="166"/>
      <c r="M2" s="166"/>
      <c r="N2" s="315">
        <f>O2</f>
        <v>9</v>
      </c>
      <c r="O2" s="167">
        <f>COUNT(J4:J43)</f>
        <v>9</v>
      </c>
      <c r="P2" s="167"/>
      <c r="Q2" s="29" t="s">
        <v>8</v>
      </c>
      <c r="R2" s="30"/>
      <c r="S2" s="30"/>
      <c r="T2" s="30"/>
      <c r="U2" s="316">
        <f>V2</f>
        <v>5</v>
      </c>
      <c r="V2" s="31">
        <f>COUNT(Q4:Q43)</f>
        <v>5</v>
      </c>
      <c r="W2" s="168"/>
      <c r="X2" s="29" t="s">
        <v>8</v>
      </c>
      <c r="Y2" s="30"/>
      <c r="Z2" s="30"/>
      <c r="AA2" s="30"/>
      <c r="AB2" s="316">
        <f>AC2</f>
        <v>7</v>
      </c>
      <c r="AC2" s="31">
        <f>COUNT(X4:X43)</f>
        <v>7</v>
      </c>
      <c r="AD2" s="169"/>
      <c r="AE2" s="170" t="s">
        <v>8</v>
      </c>
      <c r="AF2" s="171"/>
      <c r="AG2" s="171"/>
      <c r="AH2" s="171"/>
      <c r="AI2" s="317">
        <f>AJ2</f>
        <v>7</v>
      </c>
      <c r="AJ2" s="171">
        <f>COUNT(AE4:AE43)</f>
        <v>7</v>
      </c>
      <c r="AK2" s="172"/>
      <c r="AL2" s="173" t="s">
        <v>8</v>
      </c>
      <c r="AM2" s="174"/>
      <c r="AN2" s="175"/>
      <c r="AO2" s="174"/>
      <c r="AP2" s="318">
        <f>AQ2</f>
        <v>0</v>
      </c>
      <c r="AQ2" s="174">
        <f>COUNT(AL4:AL43)</f>
        <v>0</v>
      </c>
      <c r="AR2" s="176"/>
      <c r="AS2" s="651" t="s">
        <v>269</v>
      </c>
      <c r="AT2" s="653" t="s">
        <v>270</v>
      </c>
      <c r="AV2" s="9" t="s">
        <v>5</v>
      </c>
      <c r="AW2" s="10">
        <v>1</v>
      </c>
      <c r="AX2" s="10">
        <v>1</v>
      </c>
      <c r="AY2" s="10">
        <v>2</v>
      </c>
      <c r="AZ2" s="10">
        <v>2</v>
      </c>
      <c r="BA2" s="10">
        <v>3</v>
      </c>
      <c r="BB2" s="10">
        <v>3</v>
      </c>
      <c r="BC2" s="10">
        <v>4</v>
      </c>
      <c r="BD2" s="10">
        <v>4</v>
      </c>
      <c r="BE2" s="10">
        <v>4</v>
      </c>
      <c r="BF2" s="10">
        <v>5</v>
      </c>
      <c r="BG2" s="10">
        <v>5</v>
      </c>
      <c r="BH2" s="10">
        <v>5</v>
      </c>
      <c r="BI2" s="10">
        <v>5</v>
      </c>
      <c r="BJ2" s="10">
        <v>5</v>
      </c>
      <c r="BK2" s="10">
        <v>5</v>
      </c>
      <c r="BL2" s="10">
        <v>6</v>
      </c>
      <c r="BM2" s="10">
        <v>6</v>
      </c>
      <c r="BN2" s="10">
        <v>6</v>
      </c>
      <c r="BO2" s="10">
        <v>6</v>
      </c>
      <c r="BP2" s="10">
        <v>6</v>
      </c>
      <c r="BQ2" s="10">
        <v>7</v>
      </c>
      <c r="BR2" s="10">
        <v>7</v>
      </c>
      <c r="BS2" s="10">
        <v>7</v>
      </c>
      <c r="BT2" s="138">
        <v>7</v>
      </c>
      <c r="BU2" s="138">
        <v>7</v>
      </c>
      <c r="BV2" s="138">
        <v>8</v>
      </c>
      <c r="BW2" s="138">
        <v>8</v>
      </c>
      <c r="BX2" s="138">
        <v>8</v>
      </c>
      <c r="BY2" s="10">
        <v>8</v>
      </c>
      <c r="BZ2" s="10">
        <v>8</v>
      </c>
    </row>
    <row r="3" spans="1:88" ht="23.25" thickBot="1" x14ac:dyDescent="0.5">
      <c r="A3" s="63" t="s">
        <v>0</v>
      </c>
      <c r="B3" s="64" t="s">
        <v>1</v>
      </c>
      <c r="C3" s="177" t="s">
        <v>55</v>
      </c>
      <c r="D3" s="178" t="s">
        <v>52</v>
      </c>
      <c r="E3" s="178" t="s">
        <v>275</v>
      </c>
      <c r="F3" s="178" t="s">
        <v>53</v>
      </c>
      <c r="G3" s="179" t="s">
        <v>276</v>
      </c>
      <c r="H3" s="180" t="s">
        <v>54</v>
      </c>
      <c r="I3" s="181" t="s">
        <v>4</v>
      </c>
      <c r="J3" s="182" t="s">
        <v>57</v>
      </c>
      <c r="K3" s="183" t="s">
        <v>58</v>
      </c>
      <c r="L3" s="183" t="s">
        <v>274</v>
      </c>
      <c r="M3" s="183" t="s">
        <v>59</v>
      </c>
      <c r="N3" s="184" t="s">
        <v>60</v>
      </c>
      <c r="O3" s="185" t="s">
        <v>56</v>
      </c>
      <c r="P3" s="186" t="s">
        <v>273</v>
      </c>
      <c r="Q3" s="187" t="s">
        <v>61</v>
      </c>
      <c r="R3" s="188" t="s">
        <v>62</v>
      </c>
      <c r="S3" s="188" t="s">
        <v>271</v>
      </c>
      <c r="T3" s="188" t="s">
        <v>63</v>
      </c>
      <c r="U3" s="189" t="s">
        <v>64</v>
      </c>
      <c r="V3" s="190" t="s">
        <v>65</v>
      </c>
      <c r="W3" s="186" t="s">
        <v>272</v>
      </c>
      <c r="X3" s="187" t="s">
        <v>66</v>
      </c>
      <c r="Y3" s="188" t="s">
        <v>67</v>
      </c>
      <c r="Z3" s="191" t="s">
        <v>245</v>
      </c>
      <c r="AA3" s="103" t="s">
        <v>68</v>
      </c>
      <c r="AB3" s="103" t="s">
        <v>69</v>
      </c>
      <c r="AC3" s="192" t="s">
        <v>70</v>
      </c>
      <c r="AD3" s="103" t="s">
        <v>76</v>
      </c>
      <c r="AE3" s="193" t="s">
        <v>259</v>
      </c>
      <c r="AF3" s="194" t="s">
        <v>260</v>
      </c>
      <c r="AG3" s="194"/>
      <c r="AH3" s="194" t="s">
        <v>261</v>
      </c>
      <c r="AI3" s="194" t="s">
        <v>262</v>
      </c>
      <c r="AJ3" s="195" t="s">
        <v>263</v>
      </c>
      <c r="AK3" s="196" t="s">
        <v>4</v>
      </c>
      <c r="AL3" s="193" t="s">
        <v>264</v>
      </c>
      <c r="AM3" s="194" t="s">
        <v>265</v>
      </c>
      <c r="AN3" s="197"/>
      <c r="AO3" s="194" t="s">
        <v>266</v>
      </c>
      <c r="AP3" s="194" t="s">
        <v>267</v>
      </c>
      <c r="AQ3" s="198" t="s">
        <v>268</v>
      </c>
      <c r="AR3" s="195" t="s">
        <v>4</v>
      </c>
      <c r="AS3" s="652"/>
      <c r="AT3" s="654"/>
      <c r="AW3" s="2" t="s">
        <v>9</v>
      </c>
      <c r="AX3" s="2" t="s">
        <v>10</v>
      </c>
      <c r="AY3" s="2" t="s">
        <v>11</v>
      </c>
      <c r="AZ3" s="2" t="s">
        <v>12</v>
      </c>
      <c r="BA3" s="2" t="s">
        <v>13</v>
      </c>
      <c r="BB3" s="2" t="s">
        <v>14</v>
      </c>
      <c r="BC3" s="2" t="s">
        <v>15</v>
      </c>
      <c r="BD3" s="2" t="s">
        <v>16</v>
      </c>
      <c r="BE3" s="2" t="s">
        <v>17</v>
      </c>
      <c r="BF3" s="2" t="s">
        <v>18</v>
      </c>
      <c r="BG3" s="2" t="s">
        <v>19</v>
      </c>
      <c r="BH3" s="2" t="s">
        <v>20</v>
      </c>
      <c r="BI3" s="2" t="s">
        <v>21</v>
      </c>
      <c r="BJ3" s="2" t="s">
        <v>22</v>
      </c>
      <c r="BK3" s="2" t="s">
        <v>23</v>
      </c>
      <c r="BL3" s="2" t="s">
        <v>24</v>
      </c>
      <c r="BM3" s="2" t="s">
        <v>25</v>
      </c>
      <c r="BN3" s="2" t="s">
        <v>26</v>
      </c>
      <c r="BO3" s="2" t="s">
        <v>27</v>
      </c>
      <c r="BP3" s="2" t="s">
        <v>28</v>
      </c>
      <c r="BQ3" s="2" t="s">
        <v>29</v>
      </c>
      <c r="BR3" s="2" t="s">
        <v>30</v>
      </c>
      <c r="BS3" s="2" t="s">
        <v>31</v>
      </c>
      <c r="BT3" s="32" t="s">
        <v>32</v>
      </c>
      <c r="BU3" s="32" t="s">
        <v>33</v>
      </c>
      <c r="BV3" s="32" t="s">
        <v>34</v>
      </c>
      <c r="BW3" s="32" t="s">
        <v>35</v>
      </c>
      <c r="BX3" s="32" t="s">
        <v>36</v>
      </c>
      <c r="BY3" s="2" t="s">
        <v>37</v>
      </c>
      <c r="BZ3" s="2" t="s">
        <v>38</v>
      </c>
      <c r="CA3" s="2" t="s">
        <v>42</v>
      </c>
      <c r="CB3" s="2" t="s">
        <v>43</v>
      </c>
      <c r="CC3" s="2" t="s">
        <v>44</v>
      </c>
      <c r="CD3" s="2" t="s">
        <v>45</v>
      </c>
      <c r="CE3" s="2" t="s">
        <v>46</v>
      </c>
      <c r="CF3" s="2" t="s">
        <v>47</v>
      </c>
      <c r="CG3" s="2" t="s">
        <v>48</v>
      </c>
      <c r="CH3" s="2" t="s">
        <v>49</v>
      </c>
      <c r="CI3" s="2" t="s">
        <v>50</v>
      </c>
      <c r="CJ3" s="2" t="s">
        <v>51</v>
      </c>
    </row>
    <row r="4" spans="1:88" ht="22.5" x14ac:dyDescent="0.45">
      <c r="A4" s="114" t="s">
        <v>157</v>
      </c>
      <c r="B4" s="114" t="s">
        <v>158</v>
      </c>
      <c r="C4" s="78">
        <f>IF(ISBLANK(F4)," ",_xlfn.RANK.EQ(E4,E$4:E$43))</f>
        <v>10</v>
      </c>
      <c r="D4" s="79">
        <f t="shared" ref="D4:D43" si="0">IF(ISBLANK(F4),"",(F4+(G4*1.0001)))</f>
        <v>123.0063</v>
      </c>
      <c r="E4" s="199">
        <f t="shared" ref="E4:E43" si="1">IF(D4&lt;MAX(D4:D43),ROUND(D4,1),D4)</f>
        <v>123</v>
      </c>
      <c r="F4" s="324">
        <v>60</v>
      </c>
      <c r="G4" s="324">
        <v>63</v>
      </c>
      <c r="H4" s="80">
        <f t="shared" ref="H4:H43" si="2">IF(C4=1,AX$40,IF(C4=2,AX$41,IF(C4=3,AX$42,IF(C4=4,AX$43,IF(C4=5,AX$44,IF(C4=6,AX$45,IF(C4=7,AX$46,IF(C4=8,AX$47,IF(C4=9,AX$48,IF(C4=10,AX$49,"0 "))))))))))</f>
        <v>0</v>
      </c>
      <c r="I4" s="80" t="str">
        <f t="shared" ref="I4:I43" si="3">IF(N(H4)=0,"",ROUND(H4,0))</f>
        <v/>
      </c>
      <c r="J4" s="71">
        <f>IF(ISBLANK(M4)," ",_xlfn.RANK.EQ(L4,L$4:L$43))</f>
        <v>8</v>
      </c>
      <c r="K4" s="72">
        <f t="shared" ref="K4:K43" si="4">IF(ISBLANK(M4),"",(M4+(N4*1.0001)))</f>
        <v>128.0068</v>
      </c>
      <c r="L4" s="72">
        <f t="shared" ref="L4:L43" si="5">IF(K4&lt;MAX(K4:K43),ROUND(K4,1),K4)</f>
        <v>128</v>
      </c>
      <c r="M4" s="123">
        <v>60</v>
      </c>
      <c r="N4" s="123">
        <v>68</v>
      </c>
      <c r="O4" s="73">
        <f t="shared" ref="O4:O43" si="6">IF(J4=1,BB$40,IF(J4=2,BB$41,IF(J4=3,BB$42,IF(J4=4,BB$43,IF(J4=5,BB$44,IF(J4=6,BB$45,IF(J4=7,BB$46,IF(J4=8,BB$47,IF(J4=9,BB$48,IF(J4=10,BB$49,"0 "))))))))))</f>
        <v>0</v>
      </c>
      <c r="P4" s="200" t="str">
        <f t="shared" ref="P4:P43" si="7">IF(N(O4)=0,"",ROUND(O4,0))</f>
        <v/>
      </c>
      <c r="Q4" s="84" t="str">
        <f>IF(ISBLANK(T4)," ",_xlfn.RANK.EQ(S4,S$4:S$43))</f>
        <v xml:space="preserve"> </v>
      </c>
      <c r="R4" s="85" t="str">
        <f t="shared" ref="R4:R43" si="8">IF(ISBLANK(T4),"",(T4+(U4*1.0001)))</f>
        <v/>
      </c>
      <c r="S4" s="85" t="str">
        <f t="shared" ref="S4:S43" si="9">IF(R4&lt;MAX(R4:R43),ROUND(R4,1),R4)</f>
        <v/>
      </c>
      <c r="T4" s="323"/>
      <c r="U4" s="323"/>
      <c r="V4" s="201" t="str">
        <f>IF(Q4=1,BF$40,IF(Q4=2,BF$41,IF(Q4=3,BF$42,IF(Q4=4,BF$43,IF(Q4=5,BF$44,IF(Q4=6,BF$45,IF(Q4=7,BF$46,IF(Q4=8,BF$47,IF(Q4=9,BF$48,IF(Q4=10,BF$49,"0 "))))))))))</f>
        <v xml:space="preserve">0 </v>
      </c>
      <c r="W4" s="202" t="str">
        <f t="shared" ref="W4:W43" si="10">IF(N(V4)=0,"",ROUND(V4,0))</f>
        <v/>
      </c>
      <c r="X4" s="91" t="str">
        <f t="shared" ref="X4:X12" si="11">IF(ISBLANK(AA4)," ",_xlfn.RANK.EQ(Z4,Z$4:Z$43))</f>
        <v xml:space="preserve"> </v>
      </c>
      <c r="Y4" s="92" t="str">
        <f t="shared" ref="Y4:Y12" si="12">IF(ISBLANK(AA4),"",(AA4+(AB4*1.0001)))</f>
        <v/>
      </c>
      <c r="Z4" s="92" t="str">
        <f t="shared" ref="Z4:Z43" si="13">IF(Y4&lt;MAX(Y4:Y43),ROUND(Y4,1),Y4)</f>
        <v/>
      </c>
      <c r="AA4" s="162"/>
      <c r="AB4" s="162"/>
      <c r="AC4" s="203" t="str">
        <f>IF(X4=1,BJ$40,IF(X4=2,BJ$41,IF(X4=3,BJ$42,IF(X4=4,BJ$43,IF(X4=5,BJ$44,IF(X4=6,BJ$45,IF(X4=7,BJ$46,IF(X4=8,BJ$47,IF(X4=9,BJ$48,IF(X4=10,BJ$49,"0 "))))))))))</f>
        <v xml:space="preserve">0 </v>
      </c>
      <c r="AD4" s="204" t="str">
        <f t="shared" ref="AD4:AD43" si="14">IF(N(AC4)=0,"",ROUND(AC4,0))</f>
        <v/>
      </c>
      <c r="AE4" s="205" t="str">
        <f t="shared" ref="AE4:AE12" si="15">IF(ISBLANK(AH4)," ",_xlfn.RANK.EQ(AG4,AG$4:AG$43))</f>
        <v xml:space="preserve"> </v>
      </c>
      <c r="AF4" s="206" t="str">
        <f t="shared" ref="AF4:AF12" si="16">IF(ISBLANK(AH4),"",(AH4+(AI4*1.0001)))</f>
        <v/>
      </c>
      <c r="AG4" s="206" t="str">
        <f>IF(AF4&lt;MAX(AF4:AF43),ROUND(AF4,1),AF4)</f>
        <v/>
      </c>
      <c r="AH4" s="130"/>
      <c r="AI4" s="130"/>
      <c r="AJ4" s="207" t="str">
        <f t="shared" ref="AJ4:AJ43" si="17">IF(AE4=1,BN$40,IF(AE4=2,BN$41,IF(AE4=3,BN$42,IF(AE4=4,BN$43,IF(AE4=5,BN$44,IF(AE4=6,BN$45,IF(AE4=7,BN$46,IF(AE4=8,BN$47,IF(AE4=9,BN$48,IF(AE4=10,BN$49,"0"))))))))))</f>
        <v>0</v>
      </c>
      <c r="AK4" s="208" t="str">
        <f>IF(N(AJ4)=0,"",ROUND(AJ4,0))</f>
        <v/>
      </c>
      <c r="AL4" s="209" t="str">
        <f>IF(ISBLANK(AO4)," ",_xlfn.RANK.EQ(AN4,AN$4:AN$43))</f>
        <v xml:space="preserve"> </v>
      </c>
      <c r="AM4" s="210" t="str">
        <f>IF(ISBLANK(AO4),"",(AO4+(AP4*1.0001)))</f>
        <v/>
      </c>
      <c r="AN4" s="211" t="str">
        <f>IF(AM4&lt;MAX(AM4:AM43),ROUND(AM4,1),AM4)</f>
        <v/>
      </c>
      <c r="AO4" s="134"/>
      <c r="AP4" s="134"/>
      <c r="AQ4" s="212" t="str">
        <f t="shared" ref="AQ4:AQ43" si="18">IF(AL4=1,BR$40,IF(AL4=2,BR$41,IF(AL4=3,BR$42,IF(AL4=4,BR$43,IF(AL4=5,BR$44,IF(AL4=6,BR$45,IF(AL4=7,BR$46,IF(AL4=8,BR$47,IF(AL4=9,BR$48,IF(AL4=10,BR$49,"0"))))))))))</f>
        <v>0</v>
      </c>
      <c r="AR4" s="213" t="str">
        <f>IF(N(AQ4)=0,"",ROUND(AQ4,0))</f>
        <v/>
      </c>
      <c r="AS4" s="214">
        <f t="shared" ref="AS4:AS43" si="19">COUNT(C4,J4,Q4,X4,AE4,AL4)</f>
        <v>2</v>
      </c>
      <c r="AT4" s="215">
        <f t="shared" ref="AT4:AT43" si="20">H4+O4+V4+AC4+AJ4+AQ4</f>
        <v>0</v>
      </c>
      <c r="AU4" s="110"/>
      <c r="AW4" s="11" t="s">
        <v>9</v>
      </c>
      <c r="AX4" s="11" t="s">
        <v>10</v>
      </c>
      <c r="AY4" s="11" t="s">
        <v>11</v>
      </c>
      <c r="AZ4" s="11" t="s">
        <v>12</v>
      </c>
      <c r="BA4" s="11" t="s">
        <v>13</v>
      </c>
      <c r="BB4" s="11" t="s">
        <v>14</v>
      </c>
      <c r="BC4" s="11" t="s">
        <v>15</v>
      </c>
      <c r="BD4" s="11" t="s">
        <v>16</v>
      </c>
      <c r="BE4" s="11" t="s">
        <v>17</v>
      </c>
      <c r="BF4" s="11" t="s">
        <v>18</v>
      </c>
      <c r="BG4" s="11" t="s">
        <v>19</v>
      </c>
      <c r="BH4" s="11" t="s">
        <v>20</v>
      </c>
      <c r="BI4" s="11" t="s">
        <v>21</v>
      </c>
      <c r="BJ4" s="11" t="s">
        <v>22</v>
      </c>
      <c r="BK4" s="11" t="s">
        <v>23</v>
      </c>
      <c r="BL4" s="11" t="s">
        <v>24</v>
      </c>
      <c r="BM4" s="11" t="s">
        <v>25</v>
      </c>
      <c r="BN4" s="11" t="s">
        <v>26</v>
      </c>
      <c r="BO4" s="11" t="s">
        <v>27</v>
      </c>
      <c r="BP4" s="11" t="s">
        <v>28</v>
      </c>
      <c r="BQ4" s="11" t="s">
        <v>29</v>
      </c>
      <c r="BR4" s="11" t="s">
        <v>30</v>
      </c>
      <c r="BS4" s="11" t="s">
        <v>31</v>
      </c>
      <c r="BT4" s="140" t="s">
        <v>32</v>
      </c>
      <c r="BU4" s="140" t="s">
        <v>33</v>
      </c>
      <c r="BV4" s="140" t="s">
        <v>34</v>
      </c>
      <c r="BW4" s="140" t="s">
        <v>35</v>
      </c>
      <c r="BX4" s="140" t="s">
        <v>36</v>
      </c>
      <c r="BY4" s="11" t="s">
        <v>37</v>
      </c>
      <c r="BZ4" s="11" t="s">
        <v>38</v>
      </c>
      <c r="CA4" s="11">
        <v>31</v>
      </c>
      <c r="CB4" s="11">
        <v>32</v>
      </c>
      <c r="CC4" s="11">
        <v>33</v>
      </c>
      <c r="CD4" s="11">
        <v>34</v>
      </c>
      <c r="CE4" s="11">
        <v>35</v>
      </c>
      <c r="CF4" s="11">
        <v>36</v>
      </c>
      <c r="CG4" s="11">
        <v>37</v>
      </c>
      <c r="CH4" s="11">
        <v>38</v>
      </c>
      <c r="CI4" s="11">
        <v>39</v>
      </c>
      <c r="CJ4" s="11">
        <v>40</v>
      </c>
    </row>
    <row r="5" spans="1:88" ht="22.5" x14ac:dyDescent="0.45">
      <c r="A5" s="115" t="s">
        <v>159</v>
      </c>
      <c r="B5" s="115" t="s">
        <v>160</v>
      </c>
      <c r="C5" s="78">
        <f t="shared" ref="C5:C43" si="21">IF(ISBLANK(F5)," ",_xlfn.RANK.EQ(E5,E$4:E$43))</f>
        <v>6</v>
      </c>
      <c r="D5" s="79">
        <f t="shared" si="0"/>
        <v>134.00700000000001</v>
      </c>
      <c r="E5" s="199">
        <f t="shared" si="1"/>
        <v>134</v>
      </c>
      <c r="F5" s="324">
        <v>64</v>
      </c>
      <c r="G5" s="324">
        <v>70</v>
      </c>
      <c r="H5" s="80">
        <f t="shared" si="2"/>
        <v>0</v>
      </c>
      <c r="I5" s="80" t="str">
        <f t="shared" si="3"/>
        <v/>
      </c>
      <c r="J5" s="71" t="str">
        <f t="shared" ref="J5:J43" si="22">IF(ISBLANK(M5)," ",_xlfn.RANK.EQ(L5,L$4:L$43))</f>
        <v xml:space="preserve"> </v>
      </c>
      <c r="K5" s="72" t="str">
        <f t="shared" si="4"/>
        <v/>
      </c>
      <c r="L5" s="72" t="str">
        <f t="shared" si="5"/>
        <v/>
      </c>
      <c r="M5" s="123"/>
      <c r="N5" s="123"/>
      <c r="O5" s="73" t="str">
        <f t="shared" si="6"/>
        <v xml:space="preserve">0 </v>
      </c>
      <c r="P5" s="216" t="str">
        <f t="shared" si="7"/>
        <v/>
      </c>
      <c r="Q5" s="84">
        <f t="shared" ref="Q5:Q43" si="23">IF(ISBLANK(T5)," ",_xlfn.RANK.EQ(S5,S$4:S$43))</f>
        <v>2</v>
      </c>
      <c r="R5" s="85">
        <f t="shared" si="8"/>
        <v>129.00675000000001</v>
      </c>
      <c r="S5" s="85">
        <f t="shared" si="9"/>
        <v>129</v>
      </c>
      <c r="T5" s="323">
        <v>61.5</v>
      </c>
      <c r="U5" s="323">
        <v>67.5</v>
      </c>
      <c r="V5" s="201">
        <f t="shared" ref="V5:V43" si="24">IF(Q5=1,BF$40,IF(Q5=2,BF$41,IF(Q5=3,BF$42,IF(Q5=4,BF$43,IF(Q5=5,BF$44,IF(Q5=6,BF$45,IF(Q5=7,BF$46,IF(Q5=8,BF$47,IF(Q5=9,BF$48,IF(Q5=10,BF$49,"0 "))))))))))</f>
        <v>7</v>
      </c>
      <c r="W5" s="86">
        <f t="shared" si="10"/>
        <v>7</v>
      </c>
      <c r="X5" s="91">
        <f t="shared" si="11"/>
        <v>5</v>
      </c>
      <c r="Y5" s="92">
        <f t="shared" si="12"/>
        <v>126.0064</v>
      </c>
      <c r="Z5" s="92">
        <f t="shared" si="13"/>
        <v>126</v>
      </c>
      <c r="AA5" s="162">
        <v>62</v>
      </c>
      <c r="AB5" s="162">
        <v>64</v>
      </c>
      <c r="AC5" s="217">
        <f t="shared" ref="AC5:AC43" si="25">IF(X5=1,BJ$40,IF(X5=2,BJ$41,IF(X5=3,BJ$42,IF(X5=4,BJ$43,IF(X5=5,BJ$44,IF(X5=6,BJ$45,IF(X5=7,BJ$46,IF(X5=8,BJ$47,IF(X5=9,BJ$48,IF(X5=10,BJ$49,"0"))))))))))</f>
        <v>0</v>
      </c>
      <c r="AD5" s="218" t="str">
        <f t="shared" si="14"/>
        <v/>
      </c>
      <c r="AE5" s="205">
        <f t="shared" si="15"/>
        <v>4</v>
      </c>
      <c r="AF5" s="206">
        <f t="shared" si="16"/>
        <v>134.5067</v>
      </c>
      <c r="AG5" s="206">
        <f t="shared" ref="AG5:AG43" si="26">IF(AF5&lt;MAX(AF5:AF44),ROUND(AF5,1),AF5)</f>
        <v>134.5</v>
      </c>
      <c r="AH5" s="130">
        <v>67.5</v>
      </c>
      <c r="AI5" s="130">
        <v>67</v>
      </c>
      <c r="AJ5" s="207">
        <f t="shared" si="17"/>
        <v>5</v>
      </c>
      <c r="AK5" s="208">
        <f t="shared" ref="AK5:AK43" si="27">IF(N(AJ5)=0,"",ROUND(AJ5,0))</f>
        <v>5</v>
      </c>
      <c r="AL5" s="209" t="str">
        <f t="shared" ref="AL5:AL12" si="28">IF(ISBLANK(AO5)," ",_xlfn.RANK.EQ(AN5,AN$4:AN$43))</f>
        <v xml:space="preserve"> </v>
      </c>
      <c r="AM5" s="210" t="str">
        <f t="shared" ref="AM5:AM43" si="29">IF(ISBLANK(AO5),"",(AO5+(AP5*1.0001)))</f>
        <v/>
      </c>
      <c r="AN5" s="211" t="str">
        <f t="shared" ref="AN5:AN43" si="30">IF(AM5&lt;MAX(AM5:AM44),ROUND(AM5,1),AM5)</f>
        <v/>
      </c>
      <c r="AO5" s="134"/>
      <c r="AP5" s="134"/>
      <c r="AQ5" s="212" t="str">
        <f t="shared" si="18"/>
        <v>0</v>
      </c>
      <c r="AR5" s="213" t="str">
        <f t="shared" ref="AR5:AR43" si="31">IF(N(AQ5)=0,"",ROUND(AQ5,0))</f>
        <v/>
      </c>
      <c r="AS5" s="214">
        <f t="shared" si="19"/>
        <v>4</v>
      </c>
      <c r="AT5" s="215">
        <f t="shared" si="20"/>
        <v>12</v>
      </c>
      <c r="AV5" s="9">
        <v>1</v>
      </c>
      <c r="AW5" s="2">
        <v>1</v>
      </c>
      <c r="AX5" s="2">
        <v>3</v>
      </c>
      <c r="AY5" s="2">
        <v>5</v>
      </c>
      <c r="AZ5" s="2">
        <v>7</v>
      </c>
      <c r="BA5" s="2">
        <f t="shared" ref="BA5:CJ5" si="32">SUM(5+BA4-1)</f>
        <v>9</v>
      </c>
      <c r="BB5" s="2">
        <f t="shared" si="32"/>
        <v>10</v>
      </c>
      <c r="BC5" s="2">
        <f t="shared" si="32"/>
        <v>11</v>
      </c>
      <c r="BD5" s="2">
        <f t="shared" si="32"/>
        <v>12</v>
      </c>
      <c r="BE5" s="2">
        <f t="shared" si="32"/>
        <v>13</v>
      </c>
      <c r="BF5" s="2">
        <f t="shared" si="32"/>
        <v>14</v>
      </c>
      <c r="BG5" s="2">
        <f t="shared" si="32"/>
        <v>15</v>
      </c>
      <c r="BH5" s="2">
        <f t="shared" si="32"/>
        <v>16</v>
      </c>
      <c r="BI5" s="2">
        <f t="shared" si="32"/>
        <v>17</v>
      </c>
      <c r="BJ5" s="2">
        <f t="shared" si="32"/>
        <v>18</v>
      </c>
      <c r="BK5" s="2">
        <f t="shared" si="32"/>
        <v>19</v>
      </c>
      <c r="BL5" s="2">
        <f t="shared" si="32"/>
        <v>20</v>
      </c>
      <c r="BM5" s="2">
        <f t="shared" si="32"/>
        <v>21</v>
      </c>
      <c r="BN5" s="2">
        <f t="shared" si="32"/>
        <v>22</v>
      </c>
      <c r="BO5" s="2">
        <f t="shared" si="32"/>
        <v>23</v>
      </c>
      <c r="BP5" s="2">
        <f t="shared" si="32"/>
        <v>24</v>
      </c>
      <c r="BQ5" s="2">
        <f t="shared" si="32"/>
        <v>25</v>
      </c>
      <c r="BR5" s="2">
        <f t="shared" si="32"/>
        <v>26</v>
      </c>
      <c r="BS5" s="2">
        <f t="shared" si="32"/>
        <v>27</v>
      </c>
      <c r="BT5" s="32">
        <f t="shared" si="32"/>
        <v>28</v>
      </c>
      <c r="BU5" s="32">
        <f t="shared" si="32"/>
        <v>29</v>
      </c>
      <c r="BV5" s="32">
        <f t="shared" si="32"/>
        <v>30</v>
      </c>
      <c r="BW5" s="32">
        <f t="shared" si="32"/>
        <v>31</v>
      </c>
      <c r="BX5" s="32">
        <f t="shared" si="32"/>
        <v>32</v>
      </c>
      <c r="BY5" s="2">
        <f t="shared" si="32"/>
        <v>33</v>
      </c>
      <c r="BZ5" s="2">
        <f t="shared" si="32"/>
        <v>34</v>
      </c>
      <c r="CA5" s="2">
        <f t="shared" si="32"/>
        <v>35</v>
      </c>
      <c r="CB5" s="2">
        <f t="shared" si="32"/>
        <v>36</v>
      </c>
      <c r="CC5" s="2">
        <f t="shared" si="32"/>
        <v>37</v>
      </c>
      <c r="CD5" s="2">
        <f t="shared" si="32"/>
        <v>38</v>
      </c>
      <c r="CE5" s="2">
        <f t="shared" si="32"/>
        <v>39</v>
      </c>
      <c r="CF5" s="2">
        <f t="shared" si="32"/>
        <v>40</v>
      </c>
      <c r="CG5" s="2">
        <f t="shared" si="32"/>
        <v>41</v>
      </c>
      <c r="CH5" s="2">
        <f t="shared" si="32"/>
        <v>42</v>
      </c>
      <c r="CI5" s="2">
        <f t="shared" si="32"/>
        <v>43</v>
      </c>
      <c r="CJ5" s="2">
        <f t="shared" si="32"/>
        <v>44</v>
      </c>
    </row>
    <row r="6" spans="1:88" ht="22.5" x14ac:dyDescent="0.45">
      <c r="A6" s="114" t="s">
        <v>161</v>
      </c>
      <c r="B6" s="114" t="s">
        <v>162</v>
      </c>
      <c r="C6" s="78">
        <f t="shared" si="21"/>
        <v>4</v>
      </c>
      <c r="D6" s="79">
        <f t="shared" si="0"/>
        <v>137.0069</v>
      </c>
      <c r="E6" s="199">
        <f t="shared" si="1"/>
        <v>137</v>
      </c>
      <c r="F6" s="324">
        <v>68</v>
      </c>
      <c r="G6" s="324">
        <v>69</v>
      </c>
      <c r="H6" s="80">
        <f t="shared" si="2"/>
        <v>8</v>
      </c>
      <c r="I6" s="80">
        <f t="shared" si="3"/>
        <v>8</v>
      </c>
      <c r="J6" s="71">
        <f t="shared" si="22"/>
        <v>9</v>
      </c>
      <c r="K6" s="72">
        <f t="shared" si="4"/>
        <v>127.0067</v>
      </c>
      <c r="L6" s="72">
        <f t="shared" si="5"/>
        <v>127</v>
      </c>
      <c r="M6" s="123">
        <v>60</v>
      </c>
      <c r="N6" s="123">
        <v>67</v>
      </c>
      <c r="O6" s="73">
        <f t="shared" si="6"/>
        <v>0</v>
      </c>
      <c r="P6" s="216" t="str">
        <f t="shared" si="7"/>
        <v/>
      </c>
      <c r="Q6" s="84" t="str">
        <f t="shared" si="23"/>
        <v xml:space="preserve"> </v>
      </c>
      <c r="R6" s="85" t="str">
        <f t="shared" si="8"/>
        <v/>
      </c>
      <c r="S6" s="85" t="str">
        <f t="shared" si="9"/>
        <v/>
      </c>
      <c r="T6" s="323"/>
      <c r="U6" s="323"/>
      <c r="V6" s="201" t="str">
        <f t="shared" si="24"/>
        <v xml:space="preserve">0 </v>
      </c>
      <c r="W6" s="86" t="str">
        <f t="shared" si="10"/>
        <v/>
      </c>
      <c r="X6" s="91" t="str">
        <f t="shared" si="11"/>
        <v xml:space="preserve"> </v>
      </c>
      <c r="Y6" s="92" t="str">
        <f t="shared" si="12"/>
        <v/>
      </c>
      <c r="Z6" s="92" t="str">
        <f t="shared" si="13"/>
        <v/>
      </c>
      <c r="AA6" s="162"/>
      <c r="AB6" s="162"/>
      <c r="AC6" s="217" t="str">
        <f t="shared" si="25"/>
        <v>0</v>
      </c>
      <c r="AD6" s="218" t="str">
        <f t="shared" si="14"/>
        <v/>
      </c>
      <c r="AE6" s="205">
        <f t="shared" si="15"/>
        <v>5</v>
      </c>
      <c r="AF6" s="206">
        <f t="shared" si="16"/>
        <v>130.50664999999998</v>
      </c>
      <c r="AG6" s="206">
        <f t="shared" si="26"/>
        <v>130.5</v>
      </c>
      <c r="AH6" s="130">
        <v>64</v>
      </c>
      <c r="AI6" s="130">
        <v>66.5</v>
      </c>
      <c r="AJ6" s="207">
        <f t="shared" si="17"/>
        <v>0</v>
      </c>
      <c r="AK6" s="219" t="str">
        <f t="shared" si="27"/>
        <v/>
      </c>
      <c r="AL6" s="209" t="str">
        <f t="shared" si="28"/>
        <v xml:space="preserve"> </v>
      </c>
      <c r="AM6" s="210" t="str">
        <f t="shared" si="29"/>
        <v/>
      </c>
      <c r="AN6" s="211" t="str">
        <f t="shared" si="30"/>
        <v/>
      </c>
      <c r="AO6" s="134"/>
      <c r="AP6" s="134"/>
      <c r="AQ6" s="212" t="str">
        <f t="shared" si="18"/>
        <v>0</v>
      </c>
      <c r="AR6" s="213" t="str">
        <f t="shared" si="31"/>
        <v/>
      </c>
      <c r="AS6" s="214">
        <f t="shared" si="19"/>
        <v>3</v>
      </c>
      <c r="AT6" s="215">
        <f t="shared" si="20"/>
        <v>8</v>
      </c>
      <c r="AV6" s="2">
        <v>2</v>
      </c>
      <c r="AY6" s="2">
        <f t="shared" ref="AY6" si="33">SUM(AY5-2)</f>
        <v>3</v>
      </c>
      <c r="AZ6" s="2">
        <f>SUM(AZ5-2)</f>
        <v>5</v>
      </c>
      <c r="BA6" s="2">
        <f>SUM(BA5-2)</f>
        <v>7</v>
      </c>
      <c r="BB6" s="2">
        <f t="shared" ref="BB6:BY6" si="34">SUM(BB5-2)</f>
        <v>8</v>
      </c>
      <c r="BC6" s="2">
        <f t="shared" si="34"/>
        <v>9</v>
      </c>
      <c r="BD6" s="2">
        <f t="shared" si="34"/>
        <v>10</v>
      </c>
      <c r="BE6" s="2">
        <f t="shared" si="34"/>
        <v>11</v>
      </c>
      <c r="BF6" s="2">
        <f t="shared" si="34"/>
        <v>12</v>
      </c>
      <c r="BG6" s="2">
        <f t="shared" si="34"/>
        <v>13</v>
      </c>
      <c r="BH6" s="2">
        <f t="shared" si="34"/>
        <v>14</v>
      </c>
      <c r="BI6" s="2">
        <f t="shared" si="34"/>
        <v>15</v>
      </c>
      <c r="BJ6" s="2">
        <f t="shared" si="34"/>
        <v>16</v>
      </c>
      <c r="BK6" s="2">
        <f t="shared" si="34"/>
        <v>17</v>
      </c>
      <c r="BL6" s="2">
        <f t="shared" si="34"/>
        <v>18</v>
      </c>
      <c r="BM6" s="2">
        <f t="shared" si="34"/>
        <v>19</v>
      </c>
      <c r="BN6" s="2">
        <f t="shared" si="34"/>
        <v>20</v>
      </c>
      <c r="BO6" s="2">
        <f t="shared" si="34"/>
        <v>21</v>
      </c>
      <c r="BP6" s="2">
        <f t="shared" si="34"/>
        <v>22</v>
      </c>
      <c r="BQ6" s="2">
        <f t="shared" si="34"/>
        <v>23</v>
      </c>
      <c r="BR6" s="2">
        <f t="shared" si="34"/>
        <v>24</v>
      </c>
      <c r="BS6" s="2">
        <f t="shared" si="34"/>
        <v>25</v>
      </c>
      <c r="BT6" s="32">
        <f t="shared" si="34"/>
        <v>26</v>
      </c>
      <c r="BU6" s="32">
        <f t="shared" si="34"/>
        <v>27</v>
      </c>
      <c r="BV6" s="32">
        <f t="shared" si="34"/>
        <v>28</v>
      </c>
      <c r="BW6" s="32">
        <f t="shared" si="34"/>
        <v>29</v>
      </c>
      <c r="BX6" s="32">
        <f t="shared" si="34"/>
        <v>30</v>
      </c>
      <c r="BY6" s="2">
        <f t="shared" si="34"/>
        <v>31</v>
      </c>
      <c r="BZ6" s="2">
        <f>SUM(BZ5-2)</f>
        <v>32</v>
      </c>
      <c r="CA6" s="2">
        <f t="shared" ref="CA6:CJ6" si="35">SUM(CA5-2)</f>
        <v>33</v>
      </c>
      <c r="CB6" s="2">
        <f t="shared" si="35"/>
        <v>34</v>
      </c>
      <c r="CC6" s="2">
        <f t="shared" si="35"/>
        <v>35</v>
      </c>
      <c r="CD6" s="2">
        <f t="shared" si="35"/>
        <v>36</v>
      </c>
      <c r="CE6" s="2">
        <f t="shared" si="35"/>
        <v>37</v>
      </c>
      <c r="CF6" s="2">
        <f t="shared" si="35"/>
        <v>38</v>
      </c>
      <c r="CG6" s="2">
        <f t="shared" si="35"/>
        <v>39</v>
      </c>
      <c r="CH6" s="2">
        <f t="shared" si="35"/>
        <v>40</v>
      </c>
      <c r="CI6" s="2">
        <f t="shared" si="35"/>
        <v>41</v>
      </c>
      <c r="CJ6" s="2">
        <f t="shared" si="35"/>
        <v>42</v>
      </c>
    </row>
    <row r="7" spans="1:88" ht="22.5" x14ac:dyDescent="0.45">
      <c r="A7" s="114" t="s">
        <v>128</v>
      </c>
      <c r="B7" s="114" t="s">
        <v>163</v>
      </c>
      <c r="C7" s="78">
        <f t="shared" si="21"/>
        <v>2</v>
      </c>
      <c r="D7" s="79">
        <f t="shared" si="0"/>
        <v>138.0069</v>
      </c>
      <c r="E7" s="199">
        <f t="shared" si="1"/>
        <v>138</v>
      </c>
      <c r="F7" s="324">
        <v>69</v>
      </c>
      <c r="G7" s="324">
        <v>69</v>
      </c>
      <c r="H7" s="80">
        <f t="shared" si="2"/>
        <v>11</v>
      </c>
      <c r="I7" s="80">
        <f t="shared" si="3"/>
        <v>11</v>
      </c>
      <c r="J7" s="71" t="str">
        <f t="shared" si="22"/>
        <v xml:space="preserve"> </v>
      </c>
      <c r="K7" s="72" t="str">
        <f t="shared" si="4"/>
        <v/>
      </c>
      <c r="L7" s="72" t="str">
        <f t="shared" si="5"/>
        <v/>
      </c>
      <c r="M7" s="123"/>
      <c r="N7" s="123"/>
      <c r="O7" s="73" t="str">
        <f t="shared" si="6"/>
        <v xml:space="preserve">0 </v>
      </c>
      <c r="P7" s="216" t="str">
        <f t="shared" si="7"/>
        <v/>
      </c>
      <c r="Q7" s="84" t="str">
        <f t="shared" si="23"/>
        <v xml:space="preserve"> </v>
      </c>
      <c r="R7" s="85" t="str">
        <f t="shared" si="8"/>
        <v/>
      </c>
      <c r="S7" s="85" t="str">
        <f t="shared" si="9"/>
        <v/>
      </c>
      <c r="T7" s="323"/>
      <c r="U7" s="323"/>
      <c r="V7" s="201" t="str">
        <f t="shared" si="24"/>
        <v xml:space="preserve">0 </v>
      </c>
      <c r="W7" s="86" t="str">
        <f t="shared" si="10"/>
        <v/>
      </c>
      <c r="X7" s="91" t="str">
        <f t="shared" si="11"/>
        <v xml:space="preserve"> </v>
      </c>
      <c r="Y7" s="92" t="str">
        <f t="shared" si="12"/>
        <v/>
      </c>
      <c r="Z7" s="92" t="str">
        <f t="shared" si="13"/>
        <v/>
      </c>
      <c r="AA7" s="162"/>
      <c r="AB7" s="162"/>
      <c r="AC7" s="217" t="str">
        <f t="shared" si="25"/>
        <v>0</v>
      </c>
      <c r="AD7" s="218" t="str">
        <f t="shared" si="14"/>
        <v/>
      </c>
      <c r="AE7" s="205" t="str">
        <f t="shared" si="15"/>
        <v xml:space="preserve"> </v>
      </c>
      <c r="AF7" s="206" t="str">
        <f t="shared" si="16"/>
        <v/>
      </c>
      <c r="AG7" s="206" t="str">
        <f t="shared" si="26"/>
        <v/>
      </c>
      <c r="AH7" s="130"/>
      <c r="AI7" s="130"/>
      <c r="AJ7" s="207" t="str">
        <f t="shared" si="17"/>
        <v>0</v>
      </c>
      <c r="AK7" s="208" t="str">
        <f t="shared" si="27"/>
        <v/>
      </c>
      <c r="AL7" s="209" t="str">
        <f t="shared" si="28"/>
        <v xml:space="preserve"> </v>
      </c>
      <c r="AM7" s="210" t="str">
        <f t="shared" si="29"/>
        <v/>
      </c>
      <c r="AN7" s="211" t="str">
        <f t="shared" si="30"/>
        <v/>
      </c>
      <c r="AO7" s="134"/>
      <c r="AP7" s="134"/>
      <c r="AQ7" s="212" t="str">
        <f t="shared" si="18"/>
        <v>0</v>
      </c>
      <c r="AR7" s="213" t="str">
        <f t="shared" si="31"/>
        <v/>
      </c>
      <c r="AS7" s="214">
        <f t="shared" si="19"/>
        <v>1</v>
      </c>
      <c r="AT7" s="215">
        <f t="shared" si="20"/>
        <v>11</v>
      </c>
      <c r="AV7" s="9">
        <v>3</v>
      </c>
      <c r="BA7" s="2">
        <f t="shared" ref="BA7:CJ14" si="36">SUM(BA6-2)</f>
        <v>5</v>
      </c>
      <c r="BB7" s="2">
        <f t="shared" si="36"/>
        <v>6</v>
      </c>
      <c r="BC7" s="2">
        <f t="shared" si="36"/>
        <v>7</v>
      </c>
      <c r="BD7" s="2">
        <f t="shared" si="36"/>
        <v>8</v>
      </c>
      <c r="BE7" s="2">
        <f t="shared" si="36"/>
        <v>9</v>
      </c>
      <c r="BF7" s="2">
        <f t="shared" si="36"/>
        <v>10</v>
      </c>
      <c r="BG7" s="2">
        <f t="shared" si="36"/>
        <v>11</v>
      </c>
      <c r="BH7" s="2">
        <f t="shared" si="36"/>
        <v>12</v>
      </c>
      <c r="BI7" s="2">
        <f t="shared" si="36"/>
        <v>13</v>
      </c>
      <c r="BJ7" s="2">
        <f t="shared" si="36"/>
        <v>14</v>
      </c>
      <c r="BK7" s="2">
        <f t="shared" si="36"/>
        <v>15</v>
      </c>
      <c r="BL7" s="2">
        <f t="shared" si="36"/>
        <v>16</v>
      </c>
      <c r="BM7" s="2">
        <f t="shared" si="36"/>
        <v>17</v>
      </c>
      <c r="BN7" s="2">
        <f t="shared" si="36"/>
        <v>18</v>
      </c>
      <c r="BO7" s="2">
        <f t="shared" si="36"/>
        <v>19</v>
      </c>
      <c r="BP7" s="2">
        <f t="shared" si="36"/>
        <v>20</v>
      </c>
      <c r="BQ7" s="2">
        <f t="shared" si="36"/>
        <v>21</v>
      </c>
      <c r="BR7" s="2">
        <f t="shared" si="36"/>
        <v>22</v>
      </c>
      <c r="BS7" s="2">
        <f t="shared" si="36"/>
        <v>23</v>
      </c>
      <c r="BT7" s="32">
        <f t="shared" si="36"/>
        <v>24</v>
      </c>
      <c r="BU7" s="32">
        <f t="shared" si="36"/>
        <v>25</v>
      </c>
      <c r="BV7" s="32">
        <f t="shared" si="36"/>
        <v>26</v>
      </c>
      <c r="BW7" s="32">
        <f t="shared" si="36"/>
        <v>27</v>
      </c>
      <c r="BX7" s="32">
        <f t="shared" si="36"/>
        <v>28</v>
      </c>
      <c r="BY7" s="2">
        <f t="shared" si="36"/>
        <v>29</v>
      </c>
      <c r="BZ7" s="2">
        <f t="shared" si="36"/>
        <v>30</v>
      </c>
      <c r="CA7" s="2">
        <f t="shared" si="36"/>
        <v>31</v>
      </c>
      <c r="CB7" s="2">
        <f t="shared" si="36"/>
        <v>32</v>
      </c>
      <c r="CC7" s="2">
        <f t="shared" si="36"/>
        <v>33</v>
      </c>
      <c r="CD7" s="2">
        <f t="shared" si="36"/>
        <v>34</v>
      </c>
      <c r="CE7" s="2">
        <f t="shared" si="36"/>
        <v>35</v>
      </c>
      <c r="CF7" s="2">
        <f t="shared" si="36"/>
        <v>36</v>
      </c>
      <c r="CG7" s="2">
        <f t="shared" si="36"/>
        <v>37</v>
      </c>
      <c r="CH7" s="2">
        <f t="shared" si="36"/>
        <v>38</v>
      </c>
      <c r="CI7" s="2">
        <f t="shared" si="36"/>
        <v>39</v>
      </c>
      <c r="CJ7" s="2">
        <f t="shared" si="36"/>
        <v>40</v>
      </c>
    </row>
    <row r="8" spans="1:88" ht="22.5" x14ac:dyDescent="0.45">
      <c r="A8" s="114" t="s">
        <v>164</v>
      </c>
      <c r="B8" s="114" t="s">
        <v>107</v>
      </c>
      <c r="C8" s="78">
        <f t="shared" si="21"/>
        <v>2</v>
      </c>
      <c r="D8" s="79">
        <f t="shared" si="0"/>
        <v>138.00709999999998</v>
      </c>
      <c r="E8" s="199">
        <f t="shared" si="1"/>
        <v>138</v>
      </c>
      <c r="F8" s="324">
        <v>67</v>
      </c>
      <c r="G8" s="324">
        <v>71</v>
      </c>
      <c r="H8" s="80">
        <f t="shared" si="2"/>
        <v>11</v>
      </c>
      <c r="I8" s="80">
        <f t="shared" si="3"/>
        <v>11</v>
      </c>
      <c r="J8" s="71" t="str">
        <f t="shared" si="22"/>
        <v xml:space="preserve"> </v>
      </c>
      <c r="K8" s="72" t="str">
        <f t="shared" si="4"/>
        <v/>
      </c>
      <c r="L8" s="72" t="str">
        <f t="shared" si="5"/>
        <v/>
      </c>
      <c r="M8" s="123"/>
      <c r="N8" s="123"/>
      <c r="O8" s="73" t="str">
        <f t="shared" si="6"/>
        <v xml:space="preserve">0 </v>
      </c>
      <c r="P8" s="216" t="str">
        <f t="shared" si="7"/>
        <v/>
      </c>
      <c r="Q8" s="84" t="str">
        <f t="shared" si="23"/>
        <v xml:space="preserve"> </v>
      </c>
      <c r="R8" s="85" t="str">
        <f t="shared" si="8"/>
        <v/>
      </c>
      <c r="S8" s="85" t="str">
        <f t="shared" si="9"/>
        <v/>
      </c>
      <c r="T8" s="323"/>
      <c r="U8" s="323"/>
      <c r="V8" s="201" t="str">
        <f t="shared" si="24"/>
        <v xml:space="preserve">0 </v>
      </c>
      <c r="W8" s="86" t="str">
        <f t="shared" si="10"/>
        <v/>
      </c>
      <c r="X8" s="91" t="str">
        <f t="shared" si="11"/>
        <v xml:space="preserve"> </v>
      </c>
      <c r="Y8" s="92" t="str">
        <f t="shared" si="12"/>
        <v/>
      </c>
      <c r="Z8" s="92" t="str">
        <f t="shared" si="13"/>
        <v/>
      </c>
      <c r="AA8" s="162"/>
      <c r="AB8" s="162"/>
      <c r="AC8" s="217" t="str">
        <f t="shared" si="25"/>
        <v>0</v>
      </c>
      <c r="AD8" s="218" t="str">
        <f t="shared" si="14"/>
        <v/>
      </c>
      <c r="AE8" s="205" t="str">
        <f t="shared" si="15"/>
        <v xml:space="preserve"> </v>
      </c>
      <c r="AF8" s="206" t="str">
        <f t="shared" si="16"/>
        <v/>
      </c>
      <c r="AG8" s="206" t="str">
        <f t="shared" si="26"/>
        <v/>
      </c>
      <c r="AH8" s="130"/>
      <c r="AI8" s="130"/>
      <c r="AJ8" s="207" t="str">
        <f t="shared" si="17"/>
        <v>0</v>
      </c>
      <c r="AK8" s="208" t="str">
        <f t="shared" si="27"/>
        <v/>
      </c>
      <c r="AL8" s="209" t="str">
        <f t="shared" si="28"/>
        <v xml:space="preserve"> </v>
      </c>
      <c r="AM8" s="210" t="str">
        <f t="shared" si="29"/>
        <v/>
      </c>
      <c r="AN8" s="211" t="str">
        <f t="shared" si="30"/>
        <v/>
      </c>
      <c r="AO8" s="134"/>
      <c r="AP8" s="134"/>
      <c r="AQ8" s="212" t="str">
        <f t="shared" si="18"/>
        <v>0</v>
      </c>
      <c r="AR8" s="213" t="str">
        <f t="shared" si="31"/>
        <v/>
      </c>
      <c r="AS8" s="214">
        <f t="shared" si="19"/>
        <v>1</v>
      </c>
      <c r="AT8" s="215">
        <f t="shared" si="20"/>
        <v>11</v>
      </c>
      <c r="AV8" s="2">
        <v>4</v>
      </c>
      <c r="BC8" s="2">
        <f t="shared" si="36"/>
        <v>5</v>
      </c>
      <c r="BD8" s="2">
        <f t="shared" si="36"/>
        <v>6</v>
      </c>
      <c r="BE8" s="2">
        <f t="shared" si="36"/>
        <v>7</v>
      </c>
      <c r="BF8" s="2">
        <f t="shared" si="36"/>
        <v>8</v>
      </c>
      <c r="BG8" s="2">
        <f t="shared" si="36"/>
        <v>9</v>
      </c>
      <c r="BH8" s="2">
        <f t="shared" si="36"/>
        <v>10</v>
      </c>
      <c r="BI8" s="2">
        <f t="shared" si="36"/>
        <v>11</v>
      </c>
      <c r="BJ8" s="2">
        <f t="shared" si="36"/>
        <v>12</v>
      </c>
      <c r="BK8" s="2">
        <f t="shared" si="36"/>
        <v>13</v>
      </c>
      <c r="BL8" s="2">
        <f t="shared" si="36"/>
        <v>14</v>
      </c>
      <c r="BM8" s="2">
        <f t="shared" si="36"/>
        <v>15</v>
      </c>
      <c r="BN8" s="2">
        <f t="shared" si="36"/>
        <v>16</v>
      </c>
      <c r="BO8" s="2">
        <f t="shared" si="36"/>
        <v>17</v>
      </c>
      <c r="BP8" s="2">
        <f t="shared" si="36"/>
        <v>18</v>
      </c>
      <c r="BQ8" s="2">
        <f t="shared" si="36"/>
        <v>19</v>
      </c>
      <c r="BR8" s="2">
        <f t="shared" si="36"/>
        <v>20</v>
      </c>
      <c r="BS8" s="2">
        <f t="shared" si="36"/>
        <v>21</v>
      </c>
      <c r="BT8" s="32">
        <f t="shared" si="36"/>
        <v>22</v>
      </c>
      <c r="BU8" s="32">
        <f t="shared" si="36"/>
        <v>23</v>
      </c>
      <c r="BV8" s="32">
        <f t="shared" si="36"/>
        <v>24</v>
      </c>
      <c r="BW8" s="32">
        <f t="shared" si="36"/>
        <v>25</v>
      </c>
      <c r="BX8" s="32">
        <f t="shared" si="36"/>
        <v>26</v>
      </c>
      <c r="BY8" s="2">
        <f t="shared" si="36"/>
        <v>27</v>
      </c>
      <c r="BZ8" s="2">
        <f t="shared" si="36"/>
        <v>28</v>
      </c>
      <c r="CA8" s="2">
        <f t="shared" si="36"/>
        <v>29</v>
      </c>
      <c r="CB8" s="2">
        <f t="shared" si="36"/>
        <v>30</v>
      </c>
      <c r="CC8" s="2">
        <f t="shared" si="36"/>
        <v>31</v>
      </c>
      <c r="CD8" s="2">
        <f t="shared" si="36"/>
        <v>32</v>
      </c>
      <c r="CE8" s="2">
        <f t="shared" si="36"/>
        <v>33</v>
      </c>
      <c r="CF8" s="2">
        <f t="shared" si="36"/>
        <v>34</v>
      </c>
      <c r="CG8" s="2">
        <f t="shared" si="36"/>
        <v>35</v>
      </c>
      <c r="CH8" s="2">
        <f t="shared" si="36"/>
        <v>36</v>
      </c>
      <c r="CI8" s="2">
        <f t="shared" si="36"/>
        <v>37</v>
      </c>
      <c r="CJ8" s="2">
        <f t="shared" si="36"/>
        <v>38</v>
      </c>
    </row>
    <row r="9" spans="1:88" ht="22.5" x14ac:dyDescent="0.45">
      <c r="A9" s="114" t="s">
        <v>165</v>
      </c>
      <c r="B9" s="114" t="s">
        <v>166</v>
      </c>
      <c r="C9" s="78">
        <f t="shared" si="21"/>
        <v>8</v>
      </c>
      <c r="D9" s="79">
        <f t="shared" si="0"/>
        <v>132.5068</v>
      </c>
      <c r="E9" s="199">
        <f t="shared" si="1"/>
        <v>132.5</v>
      </c>
      <c r="F9" s="324">
        <v>64.5</v>
      </c>
      <c r="G9" s="324">
        <v>68</v>
      </c>
      <c r="H9" s="80">
        <f t="shared" si="2"/>
        <v>0</v>
      </c>
      <c r="I9" s="80" t="str">
        <f t="shared" si="3"/>
        <v/>
      </c>
      <c r="J9" s="71">
        <f t="shared" si="22"/>
        <v>5</v>
      </c>
      <c r="K9" s="72">
        <f t="shared" si="4"/>
        <v>132.50664999999998</v>
      </c>
      <c r="L9" s="72">
        <f t="shared" si="5"/>
        <v>132.5</v>
      </c>
      <c r="M9" s="123">
        <v>66</v>
      </c>
      <c r="N9" s="123">
        <v>66.5</v>
      </c>
      <c r="O9" s="73">
        <f t="shared" si="6"/>
        <v>0</v>
      </c>
      <c r="P9" s="216" t="str">
        <f t="shared" si="7"/>
        <v/>
      </c>
      <c r="Q9" s="84">
        <f t="shared" si="23"/>
        <v>4</v>
      </c>
      <c r="R9" s="85">
        <f t="shared" si="8"/>
        <v>127.50620000000001</v>
      </c>
      <c r="S9" s="85">
        <f t="shared" si="9"/>
        <v>127.5</v>
      </c>
      <c r="T9" s="323">
        <v>65.5</v>
      </c>
      <c r="U9" s="323">
        <v>62</v>
      </c>
      <c r="V9" s="201">
        <f t="shared" si="24"/>
        <v>0</v>
      </c>
      <c r="W9" s="86" t="str">
        <f t="shared" si="10"/>
        <v/>
      </c>
      <c r="X9" s="91" t="str">
        <f t="shared" si="11"/>
        <v xml:space="preserve"> </v>
      </c>
      <c r="Y9" s="92" t="str">
        <f t="shared" si="12"/>
        <v/>
      </c>
      <c r="Z9" s="92" t="str">
        <f t="shared" si="13"/>
        <v/>
      </c>
      <c r="AA9" s="162"/>
      <c r="AB9" s="162"/>
      <c r="AC9" s="217" t="str">
        <f t="shared" si="25"/>
        <v>0</v>
      </c>
      <c r="AD9" s="218" t="str">
        <f t="shared" si="14"/>
        <v/>
      </c>
      <c r="AE9" s="205" t="str">
        <f t="shared" si="15"/>
        <v xml:space="preserve"> </v>
      </c>
      <c r="AF9" s="206" t="str">
        <f t="shared" si="16"/>
        <v/>
      </c>
      <c r="AG9" s="206" t="str">
        <f t="shared" si="26"/>
        <v/>
      </c>
      <c r="AH9" s="130"/>
      <c r="AI9" s="130"/>
      <c r="AJ9" s="207" t="str">
        <f t="shared" si="17"/>
        <v>0</v>
      </c>
      <c r="AK9" s="208" t="str">
        <f t="shared" si="27"/>
        <v/>
      </c>
      <c r="AL9" s="209" t="str">
        <f t="shared" si="28"/>
        <v xml:space="preserve"> </v>
      </c>
      <c r="AM9" s="210" t="str">
        <f t="shared" si="29"/>
        <v/>
      </c>
      <c r="AN9" s="211" t="str">
        <f t="shared" si="30"/>
        <v/>
      </c>
      <c r="AO9" s="134"/>
      <c r="AP9" s="134"/>
      <c r="AQ9" s="212" t="str">
        <f t="shared" si="18"/>
        <v>0</v>
      </c>
      <c r="AR9" s="213" t="str">
        <f t="shared" si="31"/>
        <v/>
      </c>
      <c r="AS9" s="214">
        <f t="shared" si="19"/>
        <v>3</v>
      </c>
      <c r="AT9" s="215">
        <f t="shared" si="20"/>
        <v>0</v>
      </c>
      <c r="AV9" s="9">
        <v>5</v>
      </c>
      <c r="BF9" s="2">
        <f t="shared" si="36"/>
        <v>6</v>
      </c>
      <c r="BG9" s="2">
        <f t="shared" si="36"/>
        <v>7</v>
      </c>
      <c r="BH9" s="2">
        <f t="shared" si="36"/>
        <v>8</v>
      </c>
      <c r="BI9" s="2">
        <f t="shared" si="36"/>
        <v>9</v>
      </c>
      <c r="BJ9" s="2">
        <f t="shared" si="36"/>
        <v>10</v>
      </c>
      <c r="BK9" s="2">
        <f t="shared" si="36"/>
        <v>11</v>
      </c>
      <c r="BL9" s="2">
        <f t="shared" si="36"/>
        <v>12</v>
      </c>
      <c r="BM9" s="2">
        <f t="shared" si="36"/>
        <v>13</v>
      </c>
      <c r="BN9" s="2">
        <f t="shared" si="36"/>
        <v>14</v>
      </c>
      <c r="BO9" s="2">
        <f t="shared" si="36"/>
        <v>15</v>
      </c>
      <c r="BP9" s="2">
        <f t="shared" si="36"/>
        <v>16</v>
      </c>
      <c r="BQ9" s="2">
        <f t="shared" si="36"/>
        <v>17</v>
      </c>
      <c r="BR9" s="2">
        <f t="shared" si="36"/>
        <v>18</v>
      </c>
      <c r="BS9" s="2">
        <f t="shared" si="36"/>
        <v>19</v>
      </c>
      <c r="BT9" s="32">
        <f t="shared" si="36"/>
        <v>20</v>
      </c>
      <c r="BU9" s="32">
        <f t="shared" si="36"/>
        <v>21</v>
      </c>
      <c r="BV9" s="32">
        <f t="shared" si="36"/>
        <v>22</v>
      </c>
      <c r="BW9" s="32">
        <f t="shared" si="36"/>
        <v>23</v>
      </c>
      <c r="BX9" s="32">
        <f t="shared" si="36"/>
        <v>24</v>
      </c>
      <c r="BY9" s="2">
        <f t="shared" si="36"/>
        <v>25</v>
      </c>
      <c r="BZ9" s="2">
        <f t="shared" si="36"/>
        <v>26</v>
      </c>
      <c r="CA9" s="2">
        <f t="shared" si="36"/>
        <v>27</v>
      </c>
      <c r="CB9" s="2">
        <f t="shared" si="36"/>
        <v>28</v>
      </c>
      <c r="CC9" s="2">
        <f t="shared" si="36"/>
        <v>29</v>
      </c>
      <c r="CD9" s="2">
        <f t="shared" si="36"/>
        <v>30</v>
      </c>
      <c r="CE9" s="2">
        <f t="shared" si="36"/>
        <v>31</v>
      </c>
      <c r="CF9" s="2">
        <f t="shared" si="36"/>
        <v>32</v>
      </c>
      <c r="CG9" s="2">
        <f t="shared" si="36"/>
        <v>33</v>
      </c>
      <c r="CH9" s="2">
        <f t="shared" si="36"/>
        <v>34</v>
      </c>
      <c r="CI9" s="2">
        <f t="shared" si="36"/>
        <v>35</v>
      </c>
      <c r="CJ9" s="2">
        <f t="shared" si="36"/>
        <v>36</v>
      </c>
    </row>
    <row r="10" spans="1:88" ht="22.5" x14ac:dyDescent="0.45">
      <c r="A10" s="114" t="s">
        <v>167</v>
      </c>
      <c r="B10" s="114" t="s">
        <v>168</v>
      </c>
      <c r="C10" s="78">
        <f t="shared" si="21"/>
        <v>6</v>
      </c>
      <c r="D10" s="79">
        <f t="shared" si="0"/>
        <v>134.00659999999999</v>
      </c>
      <c r="E10" s="199">
        <f t="shared" si="1"/>
        <v>134</v>
      </c>
      <c r="F10" s="324">
        <v>68</v>
      </c>
      <c r="G10" s="324">
        <v>66</v>
      </c>
      <c r="H10" s="80">
        <f t="shared" si="2"/>
        <v>0</v>
      </c>
      <c r="I10" s="80" t="str">
        <f t="shared" si="3"/>
        <v/>
      </c>
      <c r="J10" s="71">
        <f t="shared" si="22"/>
        <v>6</v>
      </c>
      <c r="K10" s="72">
        <f t="shared" si="4"/>
        <v>130.50650000000002</v>
      </c>
      <c r="L10" s="72">
        <f t="shared" si="5"/>
        <v>130.5</v>
      </c>
      <c r="M10" s="123">
        <v>65.5</v>
      </c>
      <c r="N10" s="123">
        <v>65</v>
      </c>
      <c r="O10" s="73">
        <f t="shared" si="6"/>
        <v>0</v>
      </c>
      <c r="P10" s="216" t="str">
        <f t="shared" si="7"/>
        <v/>
      </c>
      <c r="Q10" s="84" t="str">
        <f t="shared" si="23"/>
        <v xml:space="preserve"> </v>
      </c>
      <c r="R10" s="85" t="str">
        <f t="shared" si="8"/>
        <v/>
      </c>
      <c r="S10" s="85" t="str">
        <f t="shared" si="9"/>
        <v/>
      </c>
      <c r="T10" s="323"/>
      <c r="U10" s="323"/>
      <c r="V10" s="201" t="str">
        <f t="shared" si="24"/>
        <v xml:space="preserve">0 </v>
      </c>
      <c r="W10" s="86" t="str">
        <f t="shared" si="10"/>
        <v/>
      </c>
      <c r="X10" s="91" t="str">
        <f t="shared" si="11"/>
        <v xml:space="preserve"> </v>
      </c>
      <c r="Y10" s="92" t="str">
        <f t="shared" si="12"/>
        <v/>
      </c>
      <c r="Z10" s="92" t="str">
        <f t="shared" si="13"/>
        <v/>
      </c>
      <c r="AA10" s="162"/>
      <c r="AB10" s="162"/>
      <c r="AC10" s="217" t="str">
        <f t="shared" si="25"/>
        <v>0</v>
      </c>
      <c r="AD10" s="218" t="str">
        <f t="shared" si="14"/>
        <v/>
      </c>
      <c r="AE10" s="205" t="str">
        <f t="shared" si="15"/>
        <v xml:space="preserve"> </v>
      </c>
      <c r="AF10" s="206" t="str">
        <f t="shared" si="16"/>
        <v/>
      </c>
      <c r="AG10" s="206" t="str">
        <f t="shared" si="26"/>
        <v/>
      </c>
      <c r="AH10" s="130"/>
      <c r="AI10" s="130"/>
      <c r="AJ10" s="207" t="str">
        <f t="shared" si="17"/>
        <v>0</v>
      </c>
      <c r="AK10" s="208" t="str">
        <f t="shared" si="27"/>
        <v/>
      </c>
      <c r="AL10" s="209" t="str">
        <f t="shared" si="28"/>
        <v xml:space="preserve"> </v>
      </c>
      <c r="AM10" s="210" t="str">
        <f t="shared" si="29"/>
        <v/>
      </c>
      <c r="AN10" s="211" t="str">
        <f t="shared" si="30"/>
        <v/>
      </c>
      <c r="AO10" s="134"/>
      <c r="AP10" s="134"/>
      <c r="AQ10" s="212" t="str">
        <f t="shared" si="18"/>
        <v>0</v>
      </c>
      <c r="AR10" s="213" t="str">
        <f t="shared" si="31"/>
        <v/>
      </c>
      <c r="AS10" s="214">
        <f t="shared" si="19"/>
        <v>2</v>
      </c>
      <c r="AT10" s="215">
        <f t="shared" si="20"/>
        <v>0</v>
      </c>
      <c r="AV10" s="2">
        <v>6</v>
      </c>
      <c r="BL10" s="2">
        <f t="shared" si="36"/>
        <v>10</v>
      </c>
      <c r="BM10" s="2">
        <f t="shared" si="36"/>
        <v>11</v>
      </c>
      <c r="BN10" s="2">
        <f t="shared" si="36"/>
        <v>12</v>
      </c>
      <c r="BO10" s="2">
        <f t="shared" si="36"/>
        <v>13</v>
      </c>
      <c r="BP10" s="2">
        <f t="shared" si="36"/>
        <v>14</v>
      </c>
      <c r="BQ10" s="2">
        <f t="shared" si="36"/>
        <v>15</v>
      </c>
      <c r="BR10" s="2">
        <f t="shared" si="36"/>
        <v>16</v>
      </c>
      <c r="BS10" s="2">
        <f t="shared" si="36"/>
        <v>17</v>
      </c>
      <c r="BT10" s="32">
        <f t="shared" si="36"/>
        <v>18</v>
      </c>
      <c r="BU10" s="32">
        <f t="shared" si="36"/>
        <v>19</v>
      </c>
      <c r="BV10" s="32">
        <f t="shared" si="36"/>
        <v>20</v>
      </c>
      <c r="BW10" s="32">
        <f t="shared" si="36"/>
        <v>21</v>
      </c>
      <c r="BX10" s="32">
        <f t="shared" si="36"/>
        <v>22</v>
      </c>
      <c r="BY10" s="2">
        <f t="shared" si="36"/>
        <v>23</v>
      </c>
      <c r="BZ10" s="2">
        <f t="shared" si="36"/>
        <v>24</v>
      </c>
      <c r="CA10" s="2">
        <f t="shared" si="36"/>
        <v>25</v>
      </c>
      <c r="CB10" s="2">
        <f t="shared" si="36"/>
        <v>26</v>
      </c>
      <c r="CC10" s="2">
        <f t="shared" si="36"/>
        <v>27</v>
      </c>
      <c r="CD10" s="2">
        <f t="shared" si="36"/>
        <v>28</v>
      </c>
      <c r="CE10" s="2">
        <f t="shared" si="36"/>
        <v>29</v>
      </c>
      <c r="CF10" s="2">
        <f t="shared" si="36"/>
        <v>30</v>
      </c>
      <c r="CG10" s="2">
        <f t="shared" si="36"/>
        <v>31</v>
      </c>
      <c r="CH10" s="2">
        <f t="shared" si="36"/>
        <v>32</v>
      </c>
      <c r="CI10" s="2">
        <f t="shared" si="36"/>
        <v>33</v>
      </c>
      <c r="CJ10" s="2">
        <f t="shared" si="36"/>
        <v>34</v>
      </c>
    </row>
    <row r="11" spans="1:88" ht="22.5" x14ac:dyDescent="0.45">
      <c r="A11" s="114" t="s">
        <v>169</v>
      </c>
      <c r="B11" s="114" t="s">
        <v>170</v>
      </c>
      <c r="C11" s="78">
        <f t="shared" si="21"/>
        <v>1</v>
      </c>
      <c r="D11" s="79">
        <f t="shared" si="0"/>
        <v>138.5067</v>
      </c>
      <c r="E11" s="199">
        <f t="shared" si="1"/>
        <v>138.5067</v>
      </c>
      <c r="F11" s="324">
        <v>71.5</v>
      </c>
      <c r="G11" s="324">
        <v>67</v>
      </c>
      <c r="H11" s="80">
        <f t="shared" si="2"/>
        <v>14</v>
      </c>
      <c r="I11" s="80">
        <f t="shared" si="3"/>
        <v>14</v>
      </c>
      <c r="J11" s="71">
        <f t="shared" si="22"/>
        <v>1</v>
      </c>
      <c r="K11" s="72">
        <f t="shared" si="4"/>
        <v>141.00700000000001</v>
      </c>
      <c r="L11" s="72">
        <f t="shared" si="5"/>
        <v>141.00700000000001</v>
      </c>
      <c r="M11" s="123">
        <v>71</v>
      </c>
      <c r="N11" s="123">
        <v>70</v>
      </c>
      <c r="O11" s="73">
        <f t="shared" si="6"/>
        <v>13</v>
      </c>
      <c r="P11" s="216">
        <f t="shared" si="7"/>
        <v>13</v>
      </c>
      <c r="Q11" s="84" t="str">
        <f t="shared" si="23"/>
        <v xml:space="preserve"> </v>
      </c>
      <c r="R11" s="85" t="str">
        <f t="shared" si="8"/>
        <v/>
      </c>
      <c r="S11" s="85" t="str">
        <f t="shared" si="9"/>
        <v/>
      </c>
      <c r="T11" s="323"/>
      <c r="U11" s="323"/>
      <c r="V11" s="201" t="str">
        <f t="shared" si="24"/>
        <v xml:space="preserve">0 </v>
      </c>
      <c r="W11" s="86" t="str">
        <f t="shared" si="10"/>
        <v/>
      </c>
      <c r="X11" s="91" t="str">
        <f t="shared" si="11"/>
        <v xml:space="preserve"> </v>
      </c>
      <c r="Y11" s="92" t="str">
        <f t="shared" si="12"/>
        <v/>
      </c>
      <c r="Z11" s="92" t="str">
        <f t="shared" si="13"/>
        <v/>
      </c>
      <c r="AA11" s="162"/>
      <c r="AB11" s="162"/>
      <c r="AC11" s="217" t="str">
        <f t="shared" si="25"/>
        <v>0</v>
      </c>
      <c r="AD11" s="218" t="str">
        <f t="shared" si="14"/>
        <v/>
      </c>
      <c r="AE11" s="205" t="str">
        <f t="shared" si="15"/>
        <v xml:space="preserve"> </v>
      </c>
      <c r="AF11" s="206" t="str">
        <f t="shared" si="16"/>
        <v/>
      </c>
      <c r="AG11" s="206" t="str">
        <f t="shared" si="26"/>
        <v/>
      </c>
      <c r="AH11" s="130"/>
      <c r="AI11" s="130"/>
      <c r="AJ11" s="207" t="str">
        <f t="shared" si="17"/>
        <v>0</v>
      </c>
      <c r="AK11" s="208" t="str">
        <f t="shared" si="27"/>
        <v/>
      </c>
      <c r="AL11" s="209" t="str">
        <f t="shared" si="28"/>
        <v xml:space="preserve"> </v>
      </c>
      <c r="AM11" s="210" t="str">
        <f t="shared" si="29"/>
        <v/>
      </c>
      <c r="AN11" s="211" t="str">
        <f t="shared" si="30"/>
        <v/>
      </c>
      <c r="AO11" s="134"/>
      <c r="AP11" s="134"/>
      <c r="AQ11" s="212" t="str">
        <f t="shared" si="18"/>
        <v>0</v>
      </c>
      <c r="AR11" s="213" t="str">
        <f t="shared" si="31"/>
        <v/>
      </c>
      <c r="AS11" s="214">
        <f t="shared" si="19"/>
        <v>2</v>
      </c>
      <c r="AT11" s="215">
        <f t="shared" si="20"/>
        <v>27</v>
      </c>
      <c r="AV11" s="9">
        <v>7</v>
      </c>
      <c r="BQ11" s="2">
        <f t="shared" si="36"/>
        <v>13</v>
      </c>
      <c r="BR11" s="2">
        <f t="shared" si="36"/>
        <v>14</v>
      </c>
      <c r="BS11" s="2">
        <f t="shared" si="36"/>
        <v>15</v>
      </c>
      <c r="BT11" s="32">
        <f t="shared" si="36"/>
        <v>16</v>
      </c>
      <c r="BU11" s="32">
        <f t="shared" si="36"/>
        <v>17</v>
      </c>
      <c r="BV11" s="32">
        <f t="shared" si="36"/>
        <v>18</v>
      </c>
      <c r="BW11" s="32">
        <f t="shared" si="36"/>
        <v>19</v>
      </c>
      <c r="BX11" s="32">
        <f t="shared" si="36"/>
        <v>20</v>
      </c>
      <c r="BY11" s="2">
        <f t="shared" si="36"/>
        <v>21</v>
      </c>
      <c r="BZ11" s="2">
        <f t="shared" si="36"/>
        <v>22</v>
      </c>
      <c r="CA11" s="2">
        <f t="shared" si="36"/>
        <v>23</v>
      </c>
      <c r="CB11" s="2">
        <f t="shared" si="36"/>
        <v>24</v>
      </c>
      <c r="CC11" s="2">
        <f t="shared" si="36"/>
        <v>25</v>
      </c>
      <c r="CD11" s="2">
        <f t="shared" si="36"/>
        <v>26</v>
      </c>
      <c r="CE11" s="2">
        <f t="shared" si="36"/>
        <v>27</v>
      </c>
      <c r="CF11" s="2">
        <f t="shared" si="36"/>
        <v>28</v>
      </c>
      <c r="CG11" s="2">
        <f t="shared" si="36"/>
        <v>29</v>
      </c>
      <c r="CH11" s="2">
        <f t="shared" si="36"/>
        <v>30</v>
      </c>
      <c r="CI11" s="2">
        <f t="shared" si="36"/>
        <v>31</v>
      </c>
      <c r="CJ11" s="2">
        <f t="shared" si="36"/>
        <v>32</v>
      </c>
    </row>
    <row r="12" spans="1:88" ht="22.5" x14ac:dyDescent="0.45">
      <c r="A12" s="114" t="s">
        <v>171</v>
      </c>
      <c r="B12" s="114" t="s">
        <v>172</v>
      </c>
      <c r="C12" s="78">
        <f t="shared" si="21"/>
        <v>8</v>
      </c>
      <c r="D12" s="79">
        <f t="shared" si="0"/>
        <v>132.5068</v>
      </c>
      <c r="E12" s="199">
        <f t="shared" si="1"/>
        <v>132.5</v>
      </c>
      <c r="F12" s="324">
        <v>64.5</v>
      </c>
      <c r="G12" s="324">
        <v>68</v>
      </c>
      <c r="H12" s="80">
        <f t="shared" si="2"/>
        <v>0</v>
      </c>
      <c r="I12" s="80" t="str">
        <f t="shared" si="3"/>
        <v/>
      </c>
      <c r="J12" s="71" t="str">
        <f t="shared" si="22"/>
        <v xml:space="preserve"> </v>
      </c>
      <c r="K12" s="72" t="str">
        <f t="shared" si="4"/>
        <v/>
      </c>
      <c r="L12" s="72" t="str">
        <f t="shared" si="5"/>
        <v/>
      </c>
      <c r="M12" s="123"/>
      <c r="N12" s="123"/>
      <c r="O12" s="73" t="str">
        <f t="shared" si="6"/>
        <v xml:space="preserve">0 </v>
      </c>
      <c r="P12" s="216" t="str">
        <f t="shared" si="7"/>
        <v/>
      </c>
      <c r="Q12" s="84" t="str">
        <f t="shared" si="23"/>
        <v xml:space="preserve"> </v>
      </c>
      <c r="R12" s="85" t="str">
        <f t="shared" si="8"/>
        <v/>
      </c>
      <c r="S12" s="85" t="str">
        <f t="shared" si="9"/>
        <v/>
      </c>
      <c r="T12" s="323"/>
      <c r="U12" s="323"/>
      <c r="V12" s="201" t="str">
        <f t="shared" si="24"/>
        <v xml:space="preserve">0 </v>
      </c>
      <c r="W12" s="86" t="str">
        <f t="shared" si="10"/>
        <v/>
      </c>
      <c r="X12" s="91" t="str">
        <f t="shared" si="11"/>
        <v xml:space="preserve"> </v>
      </c>
      <c r="Y12" s="92" t="str">
        <f t="shared" si="12"/>
        <v/>
      </c>
      <c r="Z12" s="92" t="str">
        <f t="shared" si="13"/>
        <v/>
      </c>
      <c r="AA12" s="162"/>
      <c r="AB12" s="162"/>
      <c r="AC12" s="93" t="str">
        <f t="shared" si="25"/>
        <v>0</v>
      </c>
      <c r="AD12" s="218" t="str">
        <f t="shared" si="14"/>
        <v/>
      </c>
      <c r="AE12" s="205" t="str">
        <f t="shared" si="15"/>
        <v xml:space="preserve"> </v>
      </c>
      <c r="AF12" s="206" t="str">
        <f t="shared" si="16"/>
        <v/>
      </c>
      <c r="AG12" s="206" t="str">
        <f t="shared" si="26"/>
        <v/>
      </c>
      <c r="AH12" s="130"/>
      <c r="AI12" s="130"/>
      <c r="AJ12" s="220" t="str">
        <f t="shared" si="17"/>
        <v>0</v>
      </c>
      <c r="AK12" s="221" t="str">
        <f t="shared" si="27"/>
        <v/>
      </c>
      <c r="AL12" s="209" t="str">
        <f t="shared" si="28"/>
        <v xml:space="preserve"> </v>
      </c>
      <c r="AM12" s="210" t="str">
        <f t="shared" si="29"/>
        <v/>
      </c>
      <c r="AN12" s="211" t="str">
        <f t="shared" si="30"/>
        <v/>
      </c>
      <c r="AO12" s="134"/>
      <c r="AP12" s="134"/>
      <c r="AQ12" s="222" t="str">
        <f t="shared" si="18"/>
        <v>0</v>
      </c>
      <c r="AR12" s="213" t="str">
        <f t="shared" si="31"/>
        <v/>
      </c>
      <c r="AS12" s="214">
        <f t="shared" si="19"/>
        <v>1</v>
      </c>
      <c r="AT12" s="215">
        <f t="shared" si="20"/>
        <v>0</v>
      </c>
      <c r="AV12" s="2">
        <v>8</v>
      </c>
      <c r="BT12" s="32"/>
      <c r="BU12" s="32"/>
      <c r="BV12" s="32">
        <f t="shared" si="36"/>
        <v>16</v>
      </c>
      <c r="BW12" s="32">
        <f t="shared" si="36"/>
        <v>17</v>
      </c>
      <c r="BX12" s="32">
        <f t="shared" si="36"/>
        <v>18</v>
      </c>
      <c r="BY12" s="2">
        <f t="shared" si="36"/>
        <v>19</v>
      </c>
      <c r="BZ12" s="2">
        <f t="shared" si="36"/>
        <v>20</v>
      </c>
      <c r="CA12" s="2">
        <f t="shared" si="36"/>
        <v>21</v>
      </c>
      <c r="CB12" s="2">
        <f t="shared" si="36"/>
        <v>22</v>
      </c>
      <c r="CC12" s="2">
        <f t="shared" si="36"/>
        <v>23</v>
      </c>
      <c r="CD12" s="2">
        <f t="shared" si="36"/>
        <v>24</v>
      </c>
      <c r="CE12" s="2">
        <f>SUM(CE11-2)</f>
        <v>25</v>
      </c>
      <c r="CF12" s="2">
        <f t="shared" si="36"/>
        <v>26</v>
      </c>
      <c r="CG12" s="2">
        <f t="shared" si="36"/>
        <v>27</v>
      </c>
      <c r="CH12" s="2">
        <f t="shared" si="36"/>
        <v>28</v>
      </c>
      <c r="CI12" s="2">
        <f t="shared" si="36"/>
        <v>29</v>
      </c>
      <c r="CJ12" s="2">
        <f t="shared" si="36"/>
        <v>30</v>
      </c>
    </row>
    <row r="13" spans="1:88" ht="22.5" x14ac:dyDescent="0.45">
      <c r="A13" s="114" t="s">
        <v>157</v>
      </c>
      <c r="B13" s="114" t="s">
        <v>173</v>
      </c>
      <c r="C13" s="78">
        <f t="shared" si="21"/>
        <v>5</v>
      </c>
      <c r="D13" s="79">
        <f t="shared" si="0"/>
        <v>135.00729999999999</v>
      </c>
      <c r="E13" s="199">
        <f t="shared" si="1"/>
        <v>135</v>
      </c>
      <c r="F13" s="324">
        <v>62</v>
      </c>
      <c r="G13" s="324">
        <v>73</v>
      </c>
      <c r="H13" s="80">
        <f t="shared" si="2"/>
        <v>6</v>
      </c>
      <c r="I13" s="80">
        <f t="shared" si="3"/>
        <v>6</v>
      </c>
      <c r="J13" s="71">
        <f t="shared" si="22"/>
        <v>7</v>
      </c>
      <c r="K13" s="72">
        <f t="shared" si="4"/>
        <v>129.0069</v>
      </c>
      <c r="L13" s="72">
        <f t="shared" si="5"/>
        <v>129</v>
      </c>
      <c r="M13" s="123">
        <v>60</v>
      </c>
      <c r="N13" s="123">
        <v>69</v>
      </c>
      <c r="O13" s="73">
        <f t="shared" si="6"/>
        <v>0</v>
      </c>
      <c r="P13" s="216" t="str">
        <f t="shared" si="7"/>
        <v/>
      </c>
      <c r="Q13" s="84" t="str">
        <f t="shared" si="23"/>
        <v xml:space="preserve"> </v>
      </c>
      <c r="R13" s="85" t="str">
        <f t="shared" si="8"/>
        <v/>
      </c>
      <c r="S13" s="85" t="str">
        <f t="shared" si="9"/>
        <v/>
      </c>
      <c r="T13" s="323"/>
      <c r="U13" s="323"/>
      <c r="V13" s="201" t="str">
        <f t="shared" si="24"/>
        <v xml:space="preserve">0 </v>
      </c>
      <c r="W13" s="86" t="str">
        <f t="shared" si="10"/>
        <v/>
      </c>
      <c r="X13" s="91" t="str">
        <f t="shared" ref="X13:X43" si="37">IF(ISBLANK(AA13)," ",_xlfn.RANK.EQ(Z13,Z$4:Z$43))</f>
        <v xml:space="preserve"> </v>
      </c>
      <c r="Y13" s="92" t="str">
        <f t="shared" ref="Y13:Y43" si="38">IF(ISBLANK(AA13),"",(AA13+(AB13*1.0001)))</f>
        <v/>
      </c>
      <c r="Z13" s="92" t="str">
        <f t="shared" si="13"/>
        <v/>
      </c>
      <c r="AA13" s="162"/>
      <c r="AB13" s="162"/>
      <c r="AC13" s="93" t="str">
        <f t="shared" si="25"/>
        <v>0</v>
      </c>
      <c r="AD13" s="218" t="str">
        <f t="shared" si="14"/>
        <v/>
      </c>
      <c r="AE13" s="205" t="str">
        <f t="shared" ref="AE13:AE43" si="39">IF(ISBLANK(AH13)," ",_xlfn.RANK.EQ(AG13,AG$4:AG$43))</f>
        <v xml:space="preserve"> </v>
      </c>
      <c r="AF13" s="206" t="str">
        <f t="shared" ref="AF13:AF43" si="40">IF(ISBLANK(AH13),"",(AH13+(AI13*1.0001)))</f>
        <v/>
      </c>
      <c r="AG13" s="206" t="str">
        <f t="shared" si="26"/>
        <v/>
      </c>
      <c r="AH13" s="130"/>
      <c r="AI13" s="130"/>
      <c r="AJ13" s="220" t="str">
        <f t="shared" si="17"/>
        <v>0</v>
      </c>
      <c r="AK13" s="221" t="str">
        <f t="shared" si="27"/>
        <v/>
      </c>
      <c r="AL13" s="209" t="str">
        <f t="shared" ref="AL13:AL43" si="41">IF(ISBLANK(AO13)," ",_xlfn.RANK.EQ(AM13,AM$4:AM$43))</f>
        <v xml:space="preserve"> </v>
      </c>
      <c r="AM13" s="210" t="str">
        <f t="shared" si="29"/>
        <v/>
      </c>
      <c r="AN13" s="211" t="str">
        <f t="shared" si="30"/>
        <v/>
      </c>
      <c r="AO13" s="134"/>
      <c r="AP13" s="134"/>
      <c r="AQ13" s="222" t="str">
        <f t="shared" si="18"/>
        <v>0</v>
      </c>
      <c r="AR13" s="213" t="str">
        <f t="shared" si="31"/>
        <v/>
      </c>
      <c r="AS13" s="214">
        <f t="shared" si="19"/>
        <v>2</v>
      </c>
      <c r="AT13" s="215">
        <f t="shared" si="20"/>
        <v>6</v>
      </c>
      <c r="AV13" s="11">
        <v>9</v>
      </c>
      <c r="BT13" s="32"/>
      <c r="BU13" s="32"/>
      <c r="BV13" s="32"/>
      <c r="BW13" s="32"/>
      <c r="BX13" s="32"/>
      <c r="CA13" s="2">
        <f t="shared" si="36"/>
        <v>19</v>
      </c>
      <c r="CB13" s="2">
        <f t="shared" si="36"/>
        <v>20</v>
      </c>
      <c r="CC13" s="2">
        <f t="shared" si="36"/>
        <v>21</v>
      </c>
      <c r="CD13" s="2">
        <f t="shared" si="36"/>
        <v>22</v>
      </c>
      <c r="CE13" s="2">
        <f>SUM(CE12-2)</f>
        <v>23</v>
      </c>
      <c r="CF13" s="2">
        <f t="shared" si="36"/>
        <v>24</v>
      </c>
      <c r="CG13" s="2">
        <f t="shared" si="36"/>
        <v>25</v>
      </c>
      <c r="CH13" s="2">
        <f t="shared" si="36"/>
        <v>26</v>
      </c>
      <c r="CI13" s="2">
        <f t="shared" si="36"/>
        <v>27</v>
      </c>
      <c r="CJ13" s="2">
        <f t="shared" si="36"/>
        <v>28</v>
      </c>
    </row>
    <row r="14" spans="1:88" ht="22.5" x14ac:dyDescent="0.45">
      <c r="A14" s="114" t="s">
        <v>215</v>
      </c>
      <c r="B14" s="114" t="s">
        <v>293</v>
      </c>
      <c r="C14" s="78" t="str">
        <f t="shared" si="21"/>
        <v xml:space="preserve"> </v>
      </c>
      <c r="D14" s="79" t="str">
        <f t="shared" si="0"/>
        <v/>
      </c>
      <c r="E14" s="199" t="str">
        <f t="shared" si="1"/>
        <v/>
      </c>
      <c r="F14" s="324"/>
      <c r="G14" s="324"/>
      <c r="H14" s="80" t="str">
        <f t="shared" si="2"/>
        <v xml:space="preserve">0 </v>
      </c>
      <c r="I14" s="80" t="str">
        <f t="shared" si="3"/>
        <v/>
      </c>
      <c r="J14" s="71">
        <f t="shared" si="22"/>
        <v>4</v>
      </c>
      <c r="K14" s="72">
        <f t="shared" si="4"/>
        <v>136.5068</v>
      </c>
      <c r="L14" s="72">
        <f t="shared" si="5"/>
        <v>136.5</v>
      </c>
      <c r="M14" s="123">
        <v>68.5</v>
      </c>
      <c r="N14" s="123">
        <v>68</v>
      </c>
      <c r="O14" s="73">
        <f t="shared" si="6"/>
        <v>7</v>
      </c>
      <c r="P14" s="216">
        <f t="shared" si="7"/>
        <v>7</v>
      </c>
      <c r="Q14" s="84">
        <f t="shared" si="23"/>
        <v>1</v>
      </c>
      <c r="R14" s="85">
        <f t="shared" si="8"/>
        <v>133.5068</v>
      </c>
      <c r="S14" s="85">
        <f t="shared" si="9"/>
        <v>133.5068</v>
      </c>
      <c r="T14" s="323">
        <v>65.5</v>
      </c>
      <c r="U14" s="323">
        <v>68</v>
      </c>
      <c r="V14" s="201">
        <f t="shared" si="24"/>
        <v>9</v>
      </c>
      <c r="W14" s="86">
        <f t="shared" si="10"/>
        <v>9</v>
      </c>
      <c r="X14" s="91">
        <f t="shared" si="37"/>
        <v>3</v>
      </c>
      <c r="Y14" s="92">
        <f t="shared" si="38"/>
        <v>132.00664999999998</v>
      </c>
      <c r="Z14" s="92">
        <f t="shared" si="13"/>
        <v>132</v>
      </c>
      <c r="AA14" s="162">
        <v>65.5</v>
      </c>
      <c r="AB14" s="162">
        <v>66.5</v>
      </c>
      <c r="AC14" s="93">
        <f t="shared" si="25"/>
        <v>7</v>
      </c>
      <c r="AD14" s="218">
        <f t="shared" si="14"/>
        <v>7</v>
      </c>
      <c r="AE14" s="205">
        <f t="shared" si="39"/>
        <v>2</v>
      </c>
      <c r="AF14" s="206">
        <f t="shared" si="40"/>
        <v>137.50700000000001</v>
      </c>
      <c r="AG14" s="206">
        <f t="shared" si="26"/>
        <v>137.5</v>
      </c>
      <c r="AH14" s="130">
        <v>67.5</v>
      </c>
      <c r="AI14" s="130">
        <v>70</v>
      </c>
      <c r="AJ14" s="220">
        <f t="shared" si="17"/>
        <v>9</v>
      </c>
      <c r="AK14" s="221">
        <f t="shared" si="27"/>
        <v>9</v>
      </c>
      <c r="AL14" s="209" t="str">
        <f t="shared" si="41"/>
        <v xml:space="preserve"> </v>
      </c>
      <c r="AM14" s="210" t="str">
        <f t="shared" si="29"/>
        <v/>
      </c>
      <c r="AN14" s="211" t="str">
        <f t="shared" si="30"/>
        <v/>
      </c>
      <c r="AO14" s="134"/>
      <c r="AP14" s="134"/>
      <c r="AQ14" s="222" t="str">
        <f t="shared" si="18"/>
        <v>0</v>
      </c>
      <c r="AR14" s="213" t="str">
        <f t="shared" si="31"/>
        <v/>
      </c>
      <c r="AS14" s="214">
        <f t="shared" si="19"/>
        <v>4</v>
      </c>
      <c r="AT14" s="215">
        <f t="shared" si="20"/>
        <v>32</v>
      </c>
      <c r="AV14" s="2">
        <v>10</v>
      </c>
      <c r="BT14" s="32"/>
      <c r="BU14" s="32"/>
      <c r="BV14" s="32"/>
      <c r="BW14" s="32"/>
      <c r="BX14" s="32"/>
      <c r="CF14" s="2">
        <f t="shared" si="36"/>
        <v>22</v>
      </c>
      <c r="CG14" s="2">
        <f t="shared" si="36"/>
        <v>23</v>
      </c>
      <c r="CH14" s="2">
        <f t="shared" si="36"/>
        <v>24</v>
      </c>
      <c r="CI14" s="2">
        <f t="shared" si="36"/>
        <v>25</v>
      </c>
      <c r="CJ14" s="2">
        <f t="shared" si="36"/>
        <v>26</v>
      </c>
    </row>
    <row r="15" spans="1:88" ht="22.5" x14ac:dyDescent="0.45">
      <c r="A15" s="114" t="s">
        <v>124</v>
      </c>
      <c r="B15" s="114" t="s">
        <v>145</v>
      </c>
      <c r="C15" s="78" t="str">
        <f t="shared" si="21"/>
        <v xml:space="preserve"> </v>
      </c>
      <c r="D15" s="79" t="str">
        <f t="shared" si="0"/>
        <v/>
      </c>
      <c r="E15" s="199" t="str">
        <f t="shared" si="1"/>
        <v/>
      </c>
      <c r="F15" s="324"/>
      <c r="G15" s="324"/>
      <c r="H15" s="80" t="str">
        <f t="shared" si="2"/>
        <v xml:space="preserve">0 </v>
      </c>
      <c r="I15" s="80" t="str">
        <f t="shared" si="3"/>
        <v/>
      </c>
      <c r="J15" s="71">
        <f t="shared" si="22"/>
        <v>2</v>
      </c>
      <c r="K15" s="72">
        <f t="shared" si="4"/>
        <v>138.0069</v>
      </c>
      <c r="L15" s="72">
        <f t="shared" si="5"/>
        <v>138.0069</v>
      </c>
      <c r="M15" s="123">
        <v>69</v>
      </c>
      <c r="N15" s="123">
        <v>69</v>
      </c>
      <c r="O15" s="73">
        <f t="shared" si="6"/>
        <v>11</v>
      </c>
      <c r="P15" s="216">
        <f t="shared" si="7"/>
        <v>11</v>
      </c>
      <c r="Q15" s="84" t="str">
        <f t="shared" si="23"/>
        <v xml:space="preserve"> </v>
      </c>
      <c r="R15" s="85" t="str">
        <f t="shared" si="8"/>
        <v/>
      </c>
      <c r="S15" s="85" t="str">
        <f t="shared" si="9"/>
        <v/>
      </c>
      <c r="T15" s="323"/>
      <c r="U15" s="323"/>
      <c r="V15" s="201" t="str">
        <f t="shared" si="24"/>
        <v xml:space="preserve">0 </v>
      </c>
      <c r="W15" s="86" t="str">
        <f t="shared" si="10"/>
        <v/>
      </c>
      <c r="X15" s="91">
        <f t="shared" si="37"/>
        <v>1</v>
      </c>
      <c r="Y15" s="92">
        <f t="shared" si="38"/>
        <v>138.0068</v>
      </c>
      <c r="Z15" s="92">
        <f t="shared" si="13"/>
        <v>138.0068</v>
      </c>
      <c r="AA15" s="162">
        <v>70</v>
      </c>
      <c r="AB15" s="162">
        <v>68</v>
      </c>
      <c r="AC15" s="93">
        <f t="shared" si="25"/>
        <v>11</v>
      </c>
      <c r="AD15" s="218">
        <f t="shared" si="14"/>
        <v>11</v>
      </c>
      <c r="AE15" s="205">
        <f t="shared" si="39"/>
        <v>1</v>
      </c>
      <c r="AF15" s="206">
        <f t="shared" si="40"/>
        <v>139.00709999999998</v>
      </c>
      <c r="AG15" s="206">
        <f t="shared" si="26"/>
        <v>139.00709999999998</v>
      </c>
      <c r="AH15" s="130">
        <v>68</v>
      </c>
      <c r="AI15" s="130">
        <v>71</v>
      </c>
      <c r="AJ15" s="220">
        <f t="shared" si="17"/>
        <v>11</v>
      </c>
      <c r="AK15" s="221">
        <f t="shared" si="27"/>
        <v>11</v>
      </c>
      <c r="AL15" s="209" t="str">
        <f t="shared" si="41"/>
        <v xml:space="preserve"> </v>
      </c>
      <c r="AM15" s="210" t="str">
        <f t="shared" si="29"/>
        <v/>
      </c>
      <c r="AN15" s="211" t="str">
        <f t="shared" si="30"/>
        <v/>
      </c>
      <c r="AO15" s="134"/>
      <c r="AP15" s="134"/>
      <c r="AQ15" s="222" t="str">
        <f t="shared" si="18"/>
        <v>0</v>
      </c>
      <c r="AR15" s="213" t="str">
        <f t="shared" si="31"/>
        <v/>
      </c>
      <c r="AS15" s="214">
        <f t="shared" si="19"/>
        <v>3</v>
      </c>
      <c r="AT15" s="215">
        <f t="shared" si="20"/>
        <v>33</v>
      </c>
      <c r="BA15" s="12"/>
      <c r="BB15" s="12"/>
      <c r="BC15" s="12"/>
      <c r="BD15" s="12"/>
      <c r="BT15" s="32"/>
      <c r="BU15" s="32"/>
      <c r="BV15" s="32"/>
      <c r="BW15" s="32"/>
      <c r="BX15" s="32"/>
    </row>
    <row r="16" spans="1:88" ht="22.5" x14ac:dyDescent="0.45">
      <c r="A16" s="114" t="s">
        <v>216</v>
      </c>
      <c r="B16" s="114" t="s">
        <v>217</v>
      </c>
      <c r="C16" s="78" t="str">
        <f t="shared" si="21"/>
        <v xml:space="preserve"> </v>
      </c>
      <c r="D16" s="79" t="str">
        <f t="shared" si="0"/>
        <v/>
      </c>
      <c r="E16" s="199" t="str">
        <f t="shared" si="1"/>
        <v/>
      </c>
      <c r="F16" s="117"/>
      <c r="G16" s="117"/>
      <c r="H16" s="80" t="str">
        <f t="shared" si="2"/>
        <v xml:space="preserve">0 </v>
      </c>
      <c r="I16" s="80" t="str">
        <f t="shared" si="3"/>
        <v/>
      </c>
      <c r="J16" s="71">
        <f t="shared" si="22"/>
        <v>3</v>
      </c>
      <c r="K16" s="72">
        <f t="shared" si="4"/>
        <v>137.0068</v>
      </c>
      <c r="L16" s="72">
        <f t="shared" si="5"/>
        <v>137.0068</v>
      </c>
      <c r="M16" s="386">
        <v>69</v>
      </c>
      <c r="N16" s="119">
        <v>68</v>
      </c>
      <c r="O16" s="73">
        <f t="shared" si="6"/>
        <v>9</v>
      </c>
      <c r="P16" s="216">
        <f t="shared" si="7"/>
        <v>9</v>
      </c>
      <c r="Q16" s="84" t="str">
        <f t="shared" si="23"/>
        <v xml:space="preserve"> </v>
      </c>
      <c r="R16" s="85" t="str">
        <f t="shared" si="8"/>
        <v/>
      </c>
      <c r="S16" s="85" t="str">
        <f t="shared" si="9"/>
        <v/>
      </c>
      <c r="T16" s="126"/>
      <c r="U16" s="126"/>
      <c r="V16" s="201" t="str">
        <f t="shared" si="24"/>
        <v xml:space="preserve">0 </v>
      </c>
      <c r="W16" s="86" t="str">
        <f t="shared" si="10"/>
        <v/>
      </c>
      <c r="X16" s="91" t="str">
        <f t="shared" si="37"/>
        <v xml:space="preserve"> </v>
      </c>
      <c r="Y16" s="92" t="str">
        <f t="shared" si="38"/>
        <v/>
      </c>
      <c r="Z16" s="92" t="str">
        <f t="shared" si="13"/>
        <v/>
      </c>
      <c r="AA16" s="319"/>
      <c r="AB16" s="319"/>
      <c r="AC16" s="93" t="str">
        <f t="shared" si="25"/>
        <v>0</v>
      </c>
      <c r="AD16" s="218" t="str">
        <f t="shared" si="14"/>
        <v/>
      </c>
      <c r="AE16" s="205" t="str">
        <f t="shared" si="39"/>
        <v xml:space="preserve"> </v>
      </c>
      <c r="AF16" s="206" t="str">
        <f t="shared" si="40"/>
        <v/>
      </c>
      <c r="AG16" s="206" t="str">
        <f t="shared" si="26"/>
        <v/>
      </c>
      <c r="AH16" s="130"/>
      <c r="AI16" s="131"/>
      <c r="AJ16" s="220" t="str">
        <f t="shared" si="17"/>
        <v>0</v>
      </c>
      <c r="AK16" s="221" t="str">
        <f t="shared" si="27"/>
        <v/>
      </c>
      <c r="AL16" s="209" t="str">
        <f t="shared" si="41"/>
        <v xml:space="preserve"> </v>
      </c>
      <c r="AM16" s="210" t="str">
        <f t="shared" si="29"/>
        <v/>
      </c>
      <c r="AN16" s="211" t="str">
        <f t="shared" si="30"/>
        <v/>
      </c>
      <c r="AO16" s="134"/>
      <c r="AP16" s="134"/>
      <c r="AQ16" s="222" t="str">
        <f t="shared" si="18"/>
        <v>0</v>
      </c>
      <c r="AR16" s="213" t="str">
        <f t="shared" si="31"/>
        <v/>
      </c>
      <c r="AS16" s="214">
        <f t="shared" si="19"/>
        <v>1</v>
      </c>
      <c r="AT16" s="215">
        <f t="shared" si="20"/>
        <v>9</v>
      </c>
      <c r="AZ16" s="2" t="s">
        <v>6</v>
      </c>
      <c r="BA16" s="12"/>
      <c r="BB16" s="12"/>
      <c r="BC16" s="12"/>
      <c r="BD16" s="12"/>
      <c r="BT16" s="32"/>
      <c r="BU16" s="32"/>
      <c r="BV16" s="32"/>
      <c r="BW16" s="32"/>
      <c r="BX16" s="32"/>
    </row>
    <row r="17" spans="1:76" ht="22.5" x14ac:dyDescent="0.45">
      <c r="A17" s="114" t="s">
        <v>228</v>
      </c>
      <c r="B17" s="114" t="s">
        <v>240</v>
      </c>
      <c r="C17" s="78" t="str">
        <f t="shared" si="21"/>
        <v xml:space="preserve"> </v>
      </c>
      <c r="D17" s="79" t="str">
        <f t="shared" si="0"/>
        <v/>
      </c>
      <c r="E17" s="199" t="str">
        <f t="shared" si="1"/>
        <v/>
      </c>
      <c r="F17" s="117"/>
      <c r="G17" s="117"/>
      <c r="H17" s="80" t="str">
        <f t="shared" si="2"/>
        <v xml:space="preserve">0 </v>
      </c>
      <c r="I17" s="80" t="str">
        <f t="shared" si="3"/>
        <v/>
      </c>
      <c r="J17" s="74" t="str">
        <f t="shared" si="22"/>
        <v xml:space="preserve"> </v>
      </c>
      <c r="K17" s="72" t="str">
        <f t="shared" si="4"/>
        <v/>
      </c>
      <c r="L17" s="72" t="str">
        <f t="shared" si="5"/>
        <v/>
      </c>
      <c r="M17" s="120"/>
      <c r="N17" s="121"/>
      <c r="O17" s="73" t="str">
        <f t="shared" si="6"/>
        <v xml:space="preserve">0 </v>
      </c>
      <c r="P17" s="216" t="str">
        <f t="shared" si="7"/>
        <v/>
      </c>
      <c r="Q17" s="84">
        <f t="shared" si="23"/>
        <v>5</v>
      </c>
      <c r="R17" s="85">
        <f t="shared" si="8"/>
        <v>127.0067</v>
      </c>
      <c r="S17" s="85">
        <f t="shared" si="9"/>
        <v>127</v>
      </c>
      <c r="T17" s="127">
        <v>60</v>
      </c>
      <c r="U17" s="127">
        <v>67</v>
      </c>
      <c r="V17" s="201">
        <f t="shared" si="24"/>
        <v>0</v>
      </c>
      <c r="W17" s="86" t="str">
        <f t="shared" si="10"/>
        <v/>
      </c>
      <c r="X17" s="91">
        <f t="shared" si="37"/>
        <v>6</v>
      </c>
      <c r="Y17" s="92">
        <f t="shared" si="38"/>
        <v>67.006699999999995</v>
      </c>
      <c r="Z17" s="92">
        <f t="shared" si="13"/>
        <v>67</v>
      </c>
      <c r="AA17" s="322">
        <v>0</v>
      </c>
      <c r="AB17" s="447">
        <v>67</v>
      </c>
      <c r="AC17" s="223">
        <f t="shared" si="25"/>
        <v>0</v>
      </c>
      <c r="AD17" s="224" t="str">
        <f t="shared" si="14"/>
        <v/>
      </c>
      <c r="AE17" s="205">
        <f t="shared" si="39"/>
        <v>6</v>
      </c>
      <c r="AF17" s="206">
        <f t="shared" si="40"/>
        <v>125.50655</v>
      </c>
      <c r="AG17" s="206">
        <f t="shared" si="26"/>
        <v>125.5</v>
      </c>
      <c r="AH17" s="130">
        <v>60</v>
      </c>
      <c r="AI17" s="131">
        <v>65.5</v>
      </c>
      <c r="AJ17" s="220">
        <f t="shared" si="17"/>
        <v>0</v>
      </c>
      <c r="AK17" s="221" t="str">
        <f t="shared" si="27"/>
        <v/>
      </c>
      <c r="AL17" s="209" t="str">
        <f t="shared" si="41"/>
        <v xml:space="preserve"> </v>
      </c>
      <c r="AM17" s="210" t="str">
        <f t="shared" si="29"/>
        <v/>
      </c>
      <c r="AN17" s="211" t="str">
        <f t="shared" si="30"/>
        <v/>
      </c>
      <c r="AO17" s="134"/>
      <c r="AP17" s="134"/>
      <c r="AQ17" s="222" t="str">
        <f t="shared" si="18"/>
        <v>0</v>
      </c>
      <c r="AR17" s="213" t="str">
        <f t="shared" si="31"/>
        <v/>
      </c>
      <c r="AS17" s="214">
        <f t="shared" si="19"/>
        <v>3</v>
      </c>
      <c r="AT17" s="215">
        <f t="shared" si="20"/>
        <v>0</v>
      </c>
      <c r="AZ17" s="602" t="s">
        <v>7</v>
      </c>
      <c r="BA17" s="602"/>
      <c r="BB17" s="602"/>
      <c r="BC17" s="602"/>
      <c r="BD17" s="602"/>
      <c r="BE17" s="602"/>
      <c r="BT17" s="32"/>
      <c r="BU17" s="32"/>
      <c r="BV17" s="32"/>
      <c r="BW17" s="32"/>
      <c r="BX17" s="32"/>
    </row>
    <row r="18" spans="1:76" ht="22.5" x14ac:dyDescent="0.45">
      <c r="A18" s="114" t="s">
        <v>241</v>
      </c>
      <c r="B18" s="114" t="s">
        <v>242</v>
      </c>
      <c r="C18" s="78" t="str">
        <f t="shared" si="21"/>
        <v xml:space="preserve"> </v>
      </c>
      <c r="D18" s="79" t="str">
        <f t="shared" si="0"/>
        <v/>
      </c>
      <c r="E18" s="199" t="str">
        <f t="shared" si="1"/>
        <v/>
      </c>
      <c r="F18" s="117"/>
      <c r="G18" s="117"/>
      <c r="H18" s="80" t="str">
        <f t="shared" si="2"/>
        <v xml:space="preserve">0 </v>
      </c>
      <c r="I18" s="80" t="str">
        <f t="shared" si="3"/>
        <v/>
      </c>
      <c r="J18" s="71" t="str">
        <f t="shared" si="22"/>
        <v xml:space="preserve"> </v>
      </c>
      <c r="K18" s="72" t="str">
        <f t="shared" si="4"/>
        <v/>
      </c>
      <c r="L18" s="72" t="str">
        <f t="shared" si="5"/>
        <v/>
      </c>
      <c r="M18" s="120"/>
      <c r="N18" s="121"/>
      <c r="O18" s="73" t="str">
        <f t="shared" si="6"/>
        <v xml:space="preserve">0 </v>
      </c>
      <c r="P18" s="216" t="str">
        <f t="shared" si="7"/>
        <v/>
      </c>
      <c r="Q18" s="84">
        <f t="shared" si="23"/>
        <v>3</v>
      </c>
      <c r="R18" s="85">
        <f t="shared" si="8"/>
        <v>128.50659999999999</v>
      </c>
      <c r="S18" s="85">
        <f t="shared" si="9"/>
        <v>128.50659999999999</v>
      </c>
      <c r="T18" s="127">
        <v>62.5</v>
      </c>
      <c r="U18" s="127">
        <v>66</v>
      </c>
      <c r="V18" s="201">
        <f t="shared" si="24"/>
        <v>5</v>
      </c>
      <c r="W18" s="86">
        <f t="shared" si="10"/>
        <v>5</v>
      </c>
      <c r="X18" s="91" t="str">
        <f t="shared" si="37"/>
        <v xml:space="preserve"> </v>
      </c>
      <c r="Y18" s="92" t="str">
        <f t="shared" si="38"/>
        <v/>
      </c>
      <c r="Z18" s="92" t="str">
        <f t="shared" si="13"/>
        <v/>
      </c>
      <c r="AA18" s="322"/>
      <c r="AB18" s="162"/>
      <c r="AC18" s="93" t="str">
        <f t="shared" si="25"/>
        <v>0</v>
      </c>
      <c r="AD18" s="218" t="str">
        <f t="shared" si="14"/>
        <v/>
      </c>
      <c r="AE18" s="205" t="str">
        <f t="shared" si="39"/>
        <v xml:space="preserve"> </v>
      </c>
      <c r="AF18" s="206" t="str">
        <f t="shared" si="40"/>
        <v/>
      </c>
      <c r="AG18" s="206" t="str">
        <f t="shared" si="26"/>
        <v/>
      </c>
      <c r="AH18" s="130"/>
      <c r="AI18" s="131"/>
      <c r="AJ18" s="220" t="str">
        <f t="shared" si="17"/>
        <v>0</v>
      </c>
      <c r="AK18" s="221" t="str">
        <f t="shared" si="27"/>
        <v/>
      </c>
      <c r="AL18" s="209" t="str">
        <f t="shared" si="41"/>
        <v xml:space="preserve"> </v>
      </c>
      <c r="AM18" s="210" t="str">
        <f t="shared" si="29"/>
        <v/>
      </c>
      <c r="AN18" s="211" t="str">
        <f t="shared" si="30"/>
        <v/>
      </c>
      <c r="AO18" s="134"/>
      <c r="AP18" s="134"/>
      <c r="AQ18" s="222" t="str">
        <f t="shared" si="18"/>
        <v>0</v>
      </c>
      <c r="AR18" s="213" t="str">
        <f t="shared" si="31"/>
        <v/>
      </c>
      <c r="AS18" s="214">
        <f t="shared" si="19"/>
        <v>1</v>
      </c>
      <c r="AT18" s="215">
        <f t="shared" si="20"/>
        <v>5</v>
      </c>
      <c r="BT18" s="32"/>
      <c r="BU18" s="32"/>
      <c r="BV18" s="32"/>
      <c r="BW18" s="32"/>
      <c r="BX18" s="32"/>
    </row>
    <row r="19" spans="1:76" ht="22.5" x14ac:dyDescent="0.45">
      <c r="A19" s="114" t="s">
        <v>250</v>
      </c>
      <c r="B19" s="114" t="s">
        <v>249</v>
      </c>
      <c r="C19" s="78" t="str">
        <f t="shared" si="21"/>
        <v xml:space="preserve"> </v>
      </c>
      <c r="D19" s="79" t="str">
        <f t="shared" si="0"/>
        <v/>
      </c>
      <c r="E19" s="199" t="str">
        <f t="shared" si="1"/>
        <v/>
      </c>
      <c r="F19" s="117"/>
      <c r="G19" s="117"/>
      <c r="H19" s="80" t="str">
        <f t="shared" si="2"/>
        <v xml:space="preserve">0 </v>
      </c>
      <c r="I19" s="80" t="str">
        <f t="shared" si="3"/>
        <v/>
      </c>
      <c r="J19" s="71" t="str">
        <f t="shared" si="22"/>
        <v xml:space="preserve"> </v>
      </c>
      <c r="K19" s="72" t="str">
        <f t="shared" si="4"/>
        <v/>
      </c>
      <c r="L19" s="72" t="str">
        <f t="shared" si="5"/>
        <v/>
      </c>
      <c r="M19" s="120"/>
      <c r="N19" s="121"/>
      <c r="O19" s="73" t="str">
        <f t="shared" si="6"/>
        <v xml:space="preserve">0 </v>
      </c>
      <c r="P19" s="216" t="str">
        <f t="shared" si="7"/>
        <v/>
      </c>
      <c r="Q19" s="84" t="str">
        <f t="shared" si="23"/>
        <v xml:space="preserve"> </v>
      </c>
      <c r="R19" s="85" t="str">
        <f t="shared" si="8"/>
        <v/>
      </c>
      <c r="S19" s="85" t="str">
        <f t="shared" si="9"/>
        <v/>
      </c>
      <c r="T19" s="127"/>
      <c r="U19" s="127"/>
      <c r="V19" s="201" t="str">
        <f t="shared" si="24"/>
        <v xml:space="preserve">0 </v>
      </c>
      <c r="W19" s="86" t="str">
        <f t="shared" si="10"/>
        <v/>
      </c>
      <c r="X19" s="91">
        <f t="shared" si="37"/>
        <v>4</v>
      </c>
      <c r="Y19" s="92">
        <f t="shared" si="38"/>
        <v>126.50664999999999</v>
      </c>
      <c r="Z19" s="92">
        <f t="shared" si="13"/>
        <v>126.5</v>
      </c>
      <c r="AA19" s="95">
        <v>60</v>
      </c>
      <c r="AB19" s="96">
        <v>66.5</v>
      </c>
      <c r="AC19" s="93">
        <f t="shared" si="25"/>
        <v>5</v>
      </c>
      <c r="AD19" s="218">
        <f t="shared" si="14"/>
        <v>5</v>
      </c>
      <c r="AE19" s="205" t="str">
        <f t="shared" si="39"/>
        <v xml:space="preserve"> </v>
      </c>
      <c r="AF19" s="206" t="str">
        <f t="shared" si="40"/>
        <v/>
      </c>
      <c r="AG19" s="206" t="str">
        <f t="shared" si="26"/>
        <v/>
      </c>
      <c r="AH19" s="130"/>
      <c r="AI19" s="131"/>
      <c r="AJ19" s="220" t="str">
        <f t="shared" si="17"/>
        <v>0</v>
      </c>
      <c r="AK19" s="221" t="str">
        <f t="shared" si="27"/>
        <v/>
      </c>
      <c r="AL19" s="209" t="str">
        <f t="shared" si="41"/>
        <v xml:space="preserve"> </v>
      </c>
      <c r="AM19" s="210" t="str">
        <f t="shared" si="29"/>
        <v/>
      </c>
      <c r="AN19" s="210" t="str">
        <f t="shared" si="30"/>
        <v/>
      </c>
      <c r="AO19" s="134"/>
      <c r="AP19" s="134"/>
      <c r="AQ19" s="222" t="str">
        <f t="shared" si="18"/>
        <v>0</v>
      </c>
      <c r="AR19" s="213" t="str">
        <f t="shared" si="31"/>
        <v/>
      </c>
      <c r="AS19" s="214">
        <f t="shared" si="19"/>
        <v>1</v>
      </c>
      <c r="AT19" s="215">
        <f t="shared" si="20"/>
        <v>5</v>
      </c>
      <c r="AV19" s="225" t="s">
        <v>39</v>
      </c>
      <c r="AW19" s="226"/>
      <c r="AZ19" s="227" t="s">
        <v>39</v>
      </c>
      <c r="BA19" s="228"/>
      <c r="BB19" s="12"/>
      <c r="BC19" s="12"/>
      <c r="BD19" s="229" t="s">
        <v>39</v>
      </c>
      <c r="BE19" s="230"/>
      <c r="BH19" s="231" t="s">
        <v>39</v>
      </c>
      <c r="BI19" s="232"/>
      <c r="BL19" s="233" t="s">
        <v>39</v>
      </c>
      <c r="BM19" s="233"/>
      <c r="BP19" s="234" t="s">
        <v>39</v>
      </c>
      <c r="BQ19" s="234"/>
      <c r="BR19" s="235"/>
      <c r="BT19" s="32"/>
      <c r="BU19" s="32"/>
      <c r="BV19" s="32"/>
      <c r="BW19" s="32"/>
      <c r="BX19" s="32"/>
    </row>
    <row r="20" spans="1:76" ht="22.5" x14ac:dyDescent="0.45">
      <c r="A20" s="114" t="s">
        <v>252</v>
      </c>
      <c r="B20" s="114" t="s">
        <v>251</v>
      </c>
      <c r="C20" s="78" t="str">
        <f t="shared" si="21"/>
        <v xml:space="preserve"> </v>
      </c>
      <c r="D20" s="79" t="str">
        <f t="shared" si="0"/>
        <v/>
      </c>
      <c r="E20" s="199" t="str">
        <f t="shared" si="1"/>
        <v/>
      </c>
      <c r="F20" s="117"/>
      <c r="G20" s="117"/>
      <c r="H20" s="80" t="str">
        <f t="shared" si="2"/>
        <v xml:space="preserve">0 </v>
      </c>
      <c r="I20" s="80" t="str">
        <f t="shared" si="3"/>
        <v/>
      </c>
      <c r="J20" s="71" t="str">
        <f t="shared" si="22"/>
        <v xml:space="preserve"> </v>
      </c>
      <c r="K20" s="72" t="str">
        <f t="shared" si="4"/>
        <v/>
      </c>
      <c r="L20" s="72" t="str">
        <f t="shared" si="5"/>
        <v/>
      </c>
      <c r="M20" s="120"/>
      <c r="N20" s="121"/>
      <c r="O20" s="73" t="str">
        <f t="shared" si="6"/>
        <v xml:space="preserve">0 </v>
      </c>
      <c r="P20" s="216" t="str">
        <f t="shared" si="7"/>
        <v/>
      </c>
      <c r="Q20" s="84" t="str">
        <f t="shared" si="23"/>
        <v xml:space="preserve"> </v>
      </c>
      <c r="R20" s="85" t="str">
        <f t="shared" si="8"/>
        <v/>
      </c>
      <c r="S20" s="85" t="str">
        <f t="shared" si="9"/>
        <v/>
      </c>
      <c r="T20" s="127"/>
      <c r="U20" s="127"/>
      <c r="V20" s="201" t="str">
        <f t="shared" si="24"/>
        <v xml:space="preserve">0 </v>
      </c>
      <c r="W20" s="86" t="str">
        <f t="shared" si="10"/>
        <v/>
      </c>
      <c r="X20" s="91">
        <f t="shared" si="37"/>
        <v>7</v>
      </c>
      <c r="Y20" s="92">
        <f t="shared" si="38"/>
        <v>62.0062</v>
      </c>
      <c r="Z20" s="92">
        <f t="shared" si="13"/>
        <v>62</v>
      </c>
      <c r="AA20" s="95">
        <v>0</v>
      </c>
      <c r="AB20" s="96">
        <v>62</v>
      </c>
      <c r="AC20" s="93">
        <f t="shared" si="25"/>
        <v>0</v>
      </c>
      <c r="AD20" s="218" t="str">
        <f t="shared" si="14"/>
        <v/>
      </c>
      <c r="AE20" s="205" t="str">
        <f t="shared" si="39"/>
        <v xml:space="preserve"> </v>
      </c>
      <c r="AF20" s="206" t="str">
        <f t="shared" si="40"/>
        <v/>
      </c>
      <c r="AG20" s="206" t="str">
        <f t="shared" si="26"/>
        <v/>
      </c>
      <c r="AH20" s="130"/>
      <c r="AI20" s="131"/>
      <c r="AJ20" s="220" t="str">
        <f t="shared" si="17"/>
        <v>0</v>
      </c>
      <c r="AK20" s="221" t="str">
        <f t="shared" si="27"/>
        <v/>
      </c>
      <c r="AL20" s="209" t="str">
        <f t="shared" si="41"/>
        <v xml:space="preserve"> </v>
      </c>
      <c r="AM20" s="210" t="str">
        <f t="shared" si="29"/>
        <v/>
      </c>
      <c r="AN20" s="210" t="str">
        <f t="shared" si="30"/>
        <v/>
      </c>
      <c r="AO20" s="134"/>
      <c r="AP20" s="134"/>
      <c r="AQ20" s="222" t="str">
        <f t="shared" si="18"/>
        <v>0</v>
      </c>
      <c r="AR20" s="213" t="str">
        <f t="shared" si="31"/>
        <v/>
      </c>
      <c r="AS20" s="214">
        <f t="shared" si="19"/>
        <v>1</v>
      </c>
      <c r="AT20" s="215">
        <f t="shared" si="20"/>
        <v>0</v>
      </c>
      <c r="AV20" s="236" t="s">
        <v>40</v>
      </c>
      <c r="AW20" s="237">
        <f>G2</f>
        <v>10</v>
      </c>
      <c r="AZ20" s="238" t="s">
        <v>40</v>
      </c>
      <c r="BA20" s="239">
        <f>N2</f>
        <v>9</v>
      </c>
      <c r="BB20" s="12"/>
      <c r="BC20" s="12"/>
      <c r="BD20" s="240" t="s">
        <v>40</v>
      </c>
      <c r="BE20" s="241">
        <f>U2</f>
        <v>5</v>
      </c>
      <c r="BH20" s="242" t="s">
        <v>40</v>
      </c>
      <c r="BI20" s="243">
        <f>AB2</f>
        <v>7</v>
      </c>
      <c r="BL20" s="233" t="s">
        <v>40</v>
      </c>
      <c r="BM20" s="233">
        <f>AJ2</f>
        <v>7</v>
      </c>
      <c r="BP20" s="234" t="s">
        <v>40</v>
      </c>
      <c r="BQ20" s="234">
        <f>AQ2</f>
        <v>0</v>
      </c>
      <c r="BR20" s="235"/>
      <c r="BT20" s="32"/>
      <c r="BU20" s="32"/>
      <c r="BV20" s="32"/>
      <c r="BW20" s="32"/>
      <c r="BX20" s="32"/>
    </row>
    <row r="21" spans="1:76" ht="22.5" x14ac:dyDescent="0.45">
      <c r="A21" s="114" t="s">
        <v>254</v>
      </c>
      <c r="B21" s="114" t="s">
        <v>253</v>
      </c>
      <c r="C21" s="78" t="str">
        <f t="shared" si="21"/>
        <v xml:space="preserve"> </v>
      </c>
      <c r="D21" s="79" t="str">
        <f t="shared" si="0"/>
        <v/>
      </c>
      <c r="E21" s="199" t="str">
        <f t="shared" si="1"/>
        <v/>
      </c>
      <c r="F21" s="117"/>
      <c r="G21" s="117"/>
      <c r="H21" s="80" t="str">
        <f t="shared" si="2"/>
        <v xml:space="preserve">0 </v>
      </c>
      <c r="I21" s="80" t="str">
        <f t="shared" si="3"/>
        <v/>
      </c>
      <c r="J21" s="71" t="str">
        <f t="shared" si="22"/>
        <v xml:space="preserve"> </v>
      </c>
      <c r="K21" s="72" t="str">
        <f t="shared" si="4"/>
        <v/>
      </c>
      <c r="L21" s="72" t="str">
        <f t="shared" si="5"/>
        <v/>
      </c>
      <c r="M21" s="120"/>
      <c r="N21" s="121"/>
      <c r="O21" s="73" t="str">
        <f t="shared" si="6"/>
        <v xml:space="preserve">0 </v>
      </c>
      <c r="P21" s="216" t="str">
        <f t="shared" si="7"/>
        <v/>
      </c>
      <c r="Q21" s="84" t="str">
        <f t="shared" si="23"/>
        <v xml:space="preserve"> </v>
      </c>
      <c r="R21" s="85" t="str">
        <f t="shared" si="8"/>
        <v/>
      </c>
      <c r="S21" s="85" t="str">
        <f t="shared" si="9"/>
        <v/>
      </c>
      <c r="T21" s="127"/>
      <c r="U21" s="127"/>
      <c r="V21" s="201" t="str">
        <f t="shared" si="24"/>
        <v xml:space="preserve">0 </v>
      </c>
      <c r="W21" s="86" t="str">
        <f t="shared" si="10"/>
        <v/>
      </c>
      <c r="X21" s="91">
        <f t="shared" si="37"/>
        <v>2</v>
      </c>
      <c r="Y21" s="92">
        <f t="shared" si="38"/>
        <v>137.0067</v>
      </c>
      <c r="Z21" s="92">
        <f t="shared" si="13"/>
        <v>137.0067</v>
      </c>
      <c r="AA21" s="95">
        <v>70</v>
      </c>
      <c r="AB21" s="96">
        <v>67</v>
      </c>
      <c r="AC21" s="93">
        <f t="shared" si="25"/>
        <v>9</v>
      </c>
      <c r="AD21" s="218">
        <f t="shared" si="14"/>
        <v>9</v>
      </c>
      <c r="AE21" s="205">
        <f t="shared" si="39"/>
        <v>3</v>
      </c>
      <c r="AF21" s="206">
        <f t="shared" si="40"/>
        <v>136.50684999999999</v>
      </c>
      <c r="AG21" s="206">
        <f t="shared" si="26"/>
        <v>136.50684999999999</v>
      </c>
      <c r="AH21" s="130">
        <v>68</v>
      </c>
      <c r="AI21" s="131">
        <v>68.5</v>
      </c>
      <c r="AJ21" s="220">
        <f t="shared" si="17"/>
        <v>7</v>
      </c>
      <c r="AK21" s="221">
        <f t="shared" si="27"/>
        <v>7</v>
      </c>
      <c r="AL21" s="209" t="str">
        <f t="shared" si="41"/>
        <v xml:space="preserve"> </v>
      </c>
      <c r="AM21" s="210" t="str">
        <f t="shared" si="29"/>
        <v/>
      </c>
      <c r="AN21" s="210" t="str">
        <f t="shared" si="30"/>
        <v/>
      </c>
      <c r="AO21" s="134"/>
      <c r="AP21" s="134"/>
      <c r="AQ21" s="222" t="str">
        <f t="shared" si="18"/>
        <v>0</v>
      </c>
      <c r="AR21" s="213" t="str">
        <f t="shared" si="31"/>
        <v/>
      </c>
      <c r="AS21" s="214">
        <f t="shared" si="19"/>
        <v>2</v>
      </c>
      <c r="AT21" s="215">
        <f t="shared" si="20"/>
        <v>16</v>
      </c>
      <c r="AV21" s="236">
        <v>1</v>
      </c>
      <c r="AW21" s="244">
        <f t="shared" ref="AW21:AW30" si="42">IF(AW$20=1,AW5,IF(AW$20=2,AX5,IF(AW$20=3,AY5,IF(AW$20=4,AZ5,IF(AW$20=5,BA5,IF(AW$20=6,BB5,IF(AW$20=7,BC5,IF(AW$20=8,BD5,IF(AW$20=9,BE5,IF(AW$20=10,BF5,IF(AW$20=11,BG5,IF(AW$20=12,BH5,IF(AW$20=13,BI5,IF(AW$20=14,BJ5,IF(AW$20=15,BK5,IF(AW$20=16,BL5,IF(AW$20=17,BM5,IF(AW$20=18,BN5,IF(AW$20=19,BO5,IF(AW$20=20,BP5,IF(AW$20=21,BQ5,IF(AW$20=22,BR5,IF(AW$20=23,BS5,IF(AW$20=24,BT5,IF(AW$20=25,BU5,IF(AW$20=26,BV5,IF(AW$20=27,BW5,IF(AW$20=28,BX5,IF(AW$20=29,BY5,IF(AW$20=30,BZ5,IF(AW$20=31,CA5,IF(AW$20=32,CB5,IF(AW$20=33,CC5,IF(AW$20=34,CD5,IF(AW$20=35,CE5,IF(AW$20=36,CF5,IF(AW$20=37,CG5,IF(AW$20=38,CH5,IF(AW$20=39,CI5,IF(AW$20=40,CJ5,""))))))))))))))))))))))))))))))))))))))))</f>
        <v>14</v>
      </c>
      <c r="AZ21" s="238">
        <v>1</v>
      </c>
      <c r="BA21" s="245">
        <f>IF(BA$20=1,AW5,IF(BA$20=2,AX5,IF(BA$20=3,AY5,IF(BA$20=4,AZ5,IF(BA$20=5,BA5,IF(BA$20=6,BB5,IF(BA$20=7,BC5,IF(BA$20=8,BD5,IF(BA$20=9,BE5,IF(BA$20=10,BF5,IF(BA$20=11,BG5,IF(BA$20=12,BH5,IF(BA$20=13,BI5,IF(BA$20=14,BJ5,IF(BA$20=15,BK5,IF(BA$20=16,BL5,IF(BA$20=17,BM5,IF(BA$20=18,BN5,IF(BA$20=19,BO5,IF(BA$20=20,BP5,IF(BA$20=21,BQ5,IF(BA$20=22,BR5,IF(BA$20=23,BS5,IF(BA$20=24,BT5,IF(BA$20=25,BU5,IF(BA$20=26,BV5,IF(BA$20=27,BW5,IF(BA$20=28,BX5,IF(BA$20=29,BY5,IF(BA$20=30,BZ5,IF(BA$20=31,CA5,IF(BA$20=32,CB5,IF(BA$20=33,CC5,IF(BA$20=34,CD5,IF(BA$20=35,CE5,IF(BA$20=36,CF5,IF(BA$20=37,CG5,IF(BA$20=38,CH5,IF(BA$20=39,CI5,IF(BA$20=40,CJ5,""))))))))))))))))))))))))))))))))))))))))</f>
        <v>13</v>
      </c>
      <c r="BD21" s="240">
        <v>1</v>
      </c>
      <c r="BE21" s="246">
        <f>IF(BE$20=1,AW5,IF(BE$20=2,AX5,IF(BE$20=3,AY5,IF(BE$20=4,AZ5,IF(BE$20=5,BA5,IF(BE$20=6,BB5,IF(BE$20=7,BC5,IF(BE$20=8,BD5,IF(BE$20=9,BE5,IF(BE$20=10,BF5,IF(BE$20=11,BG5,IF(BE$20=12,BH5,IF(BE$20=13,BI5,IF(BE$20=14,BJ5,IF(BE$20=15,BK5,IF(BE$20=16,BL5,IF(BE$20=17,BM5,IF(BE$20=18,BN5,IF(BE$20=19,BO5,IF(BE$20=20,BP5,IF(BE$20=21,BQ5,IF(BE$20=22,BR5,IF(BE$20=23,BS5,IF(BE$20=24,BT5,IF(BE$20=25,BU5,IF(BE$20=26,BV5,IF(BE$20=27,BW5,IF(BE$20=28,BX5,IF(BE$20=29,BY5,IF(BE$20=30,BZ5,IF(BE$20=31,CA5,IF(BE$20=32,CB5,IF(BE$20=33,CC5,IF(BE$20=34,CD5,IF(BE$20=35,CE5,IF(BE$20=36,CF5,IF(BE$20=37,CG5,IF(BE$20=38,CH5,IF(BE$20=39,CI5,IF(BE$20=40,CJ5,""))))))))))))))))))))))))))))))))))))))))</f>
        <v>9</v>
      </c>
      <c r="BH21" s="242">
        <v>1</v>
      </c>
      <c r="BI21" s="247">
        <f>IF(BI$20=1,$AW$5,IF(BI$20=2,$AX$5,IF(BI$20=3,$AY$5,IF(BI$20=4,$AZ$5,IF(BI$20=5,$BA$5,IF(BI$20=6,$BB$5,IF(BI$20=7,$BC$5,IF(BI$20=8,$BD$5,IF(BI$20=9,$BE$5,IF(BI$20=10,$BF$5,IF(BI$20=11,$BG$5,IF(BI$20=12,$BH$5,IF(BI$20=13,$BI$5,IF(BI$20=14,$BJ$5,IF(BI$20=15,$BK$5,IF(BI$20=16,$BL$5,IF(BI$20=17,$BM$5,IF(BI$20=18,$BN$5,IF(BI$20=19,$BO$5,IF(BI$20=20,$BP$5,IF(BI$20=21,$BQ$5,IF(BI$20=22,$BR$5,IF(BI$20=23,$BS$5,IF(BI$20=24,$BT$5,IF(BI$20=25,$BU$5,IF(BI$20=26,$BV$5,IF(BI$20=27,$BW$5,IF(BI$20=28,$BX$5,IF(BI$20=29,$BY$5,IF(BI$20=30,$BZ$5,IF(BI$20=31,$CA$5,IF(BI$20=32,$CB$5,IF(BI$20=33,$CC$5,IF(BI$20=34,$CD$5,IF(BI$20=35,$CE$5,IF(BI$20=36,$CF$5,IF(BI$20=37,$CG$5,IF(BI$20=38,$CH$5,IF(BI$20=39,$CI$5,IF(BI$20=40,$CJ$5,""))))))))))))))))))))))))))))))))))))))))</f>
        <v>11</v>
      </c>
      <c r="BL21" s="233">
        <v>1</v>
      </c>
      <c r="BM21" s="233">
        <f>IF(BM$20=1,$AW5,IF(BM$20=2,$AX5,IF(BM$20=3,$AY5,IF(BM$20=4,$AZ5,IF(BM$20=5,$BA5,IF(BM$20=6,$BB5,IF(BM$20=7,$BC5,IF(BM$20=8,$BD5,IF(BM$20=9,$BE5,IF(BM$20=10,$BF5,IF(BM$20=11,$BG5,IF(BM$20=12,$BH5,IF(BM$20=13,$BI5,IF(BM$20=14,$BJ5,IF(BM$20=15,$BK5,IF(BM$20=16,$BL5,IF(BM$20=17,$BM5,IF(BM$20=18,$BN5,IF(BM$20=19,$BO5,IF(BM$20=20,$BP5,IF(BM$20=21,$BQ5,IF(BM$20=22,$BR5,IF(BM$20=23,$BS5,IF(BM$20=24,$BT5,IF(BM$20=25,$BU5,IF(BM$20=26,$BV5,IF(BM$20=27,$BW5,IF(BM$20=28,$BX5,IF(BM$20=29,$BY5,IF(BM$20=30,$BZ5,IF(BM$20=31,$CA5,IF(BM$20=32,$CB5,IF(BM$20=33,$CC5,IF(BM$20=34,$CD5,IF(BM$20=35,$CE5,IF(BM$20=36,$CF5,IF(BM$20=37,$CG5,IF(BM$20=38,$CH5,IF(BM$20=39,$CI5,IF(BM$20=40,$CJ5,""))))))))))))))))))))))))))))))))))))))))</f>
        <v>11</v>
      </c>
      <c r="BP21" s="234">
        <v>1</v>
      </c>
      <c r="BQ21" s="234" t="str">
        <f>IF(BQ$20=1,$AW5,IF(BQ$20=2,$AX5,IF(BQ$20=3,$AY5,IF(BQ$20=4,$AZ5,IF(BQ$20=5,$BA5,IF(BQ$20=6,$BB5,IF(BQ$20=7,$BC5,IF(BQ$20=8,$BD5,IF(BQ$20=9,$BE5,IF(BQ$20=10,$BF5,IF(BQ$20=11,$BG5,IF(BQ$20=12,$BH5,IF(BQ$20=13,$BI5,IF(BQ$20=14,$BJ5,IF(BQ$20=15,$BK5,IF(BQ$20=16,$BL5,IF(BQ$20=17,$BM5,IF(BQ$20=18,$BN5,IF(BQ$20=19,$BO5,IF(BQ$20=20,$BP5,IF(BQ$20=21,$BQ5,IF(BQ$20=22,$BR5,IF(BQ$20=23,$BS5,IF(BQ$20=24,$BT5,IF(BQ$20=25,$BU5,IF(BQ$20=26,$BV5,IF(BQ$20=27,$BW5,IF(BQ$20=28,$BX5,IF(BQ$20=29,$BY5,IF(BQ$20=30,$BZ5,IF(BQ$20=31,$CA5,IF(BQ$20=32,$CB5,IF(BQ$20=33,$CC5,IF(BQ$20=34,$CD5,IF(BQ$20=35,$CE5,IF(BQ$20=36,$CF5,IF(BQ$20=37,$CG5,IF(BQ$20=38,$CH5,IF(BQ$20=39,$CI5,IF(BQ$20=40,$CJ5,""))))))))))))))))))))))))))))))))))))))))</f>
        <v/>
      </c>
      <c r="BR21" s="235"/>
      <c r="BT21" s="32"/>
      <c r="BU21" s="32"/>
      <c r="BV21" s="32"/>
      <c r="BW21" s="32"/>
      <c r="BX21" s="32"/>
    </row>
    <row r="22" spans="1:76" ht="22.5" x14ac:dyDescent="0.45">
      <c r="A22" s="114" t="s">
        <v>311</v>
      </c>
      <c r="B22" s="157" t="s">
        <v>312</v>
      </c>
      <c r="C22" s="78" t="str">
        <f t="shared" si="21"/>
        <v xml:space="preserve"> </v>
      </c>
      <c r="D22" s="79" t="str">
        <f t="shared" si="0"/>
        <v/>
      </c>
      <c r="E22" s="199" t="str">
        <f t="shared" si="1"/>
        <v/>
      </c>
      <c r="F22" s="117"/>
      <c r="G22" s="117"/>
      <c r="H22" s="80" t="str">
        <f t="shared" si="2"/>
        <v xml:space="preserve">0 </v>
      </c>
      <c r="I22" s="80" t="str">
        <f t="shared" si="3"/>
        <v/>
      </c>
      <c r="J22" s="71" t="str">
        <f t="shared" si="22"/>
        <v xml:space="preserve"> </v>
      </c>
      <c r="K22" s="72" t="str">
        <f t="shared" si="4"/>
        <v/>
      </c>
      <c r="L22" s="72" t="str">
        <f t="shared" si="5"/>
        <v/>
      </c>
      <c r="M22" s="120"/>
      <c r="N22" s="121"/>
      <c r="O22" s="73" t="str">
        <f t="shared" si="6"/>
        <v xml:space="preserve">0 </v>
      </c>
      <c r="P22" s="216" t="str">
        <f t="shared" si="7"/>
        <v/>
      </c>
      <c r="Q22" s="84" t="str">
        <f t="shared" si="23"/>
        <v xml:space="preserve"> </v>
      </c>
      <c r="R22" s="85" t="str">
        <f t="shared" si="8"/>
        <v/>
      </c>
      <c r="S22" s="85" t="str">
        <f t="shared" si="9"/>
        <v/>
      </c>
      <c r="T22" s="127"/>
      <c r="U22" s="127"/>
      <c r="V22" s="201" t="str">
        <f t="shared" si="24"/>
        <v xml:space="preserve">0 </v>
      </c>
      <c r="W22" s="86" t="str">
        <f t="shared" si="10"/>
        <v/>
      </c>
      <c r="X22" s="91" t="str">
        <f t="shared" si="37"/>
        <v xml:space="preserve"> </v>
      </c>
      <c r="Y22" s="92" t="str">
        <f t="shared" si="38"/>
        <v/>
      </c>
      <c r="Z22" s="92" t="str">
        <f t="shared" si="13"/>
        <v/>
      </c>
      <c r="AA22" s="95"/>
      <c r="AB22" s="96"/>
      <c r="AC22" s="93" t="str">
        <f t="shared" si="25"/>
        <v>0</v>
      </c>
      <c r="AD22" s="218" t="str">
        <f t="shared" si="14"/>
        <v/>
      </c>
      <c r="AE22" s="205">
        <f t="shared" si="39"/>
        <v>7</v>
      </c>
      <c r="AF22" s="206">
        <f t="shared" si="40"/>
        <v>64.006399999999999</v>
      </c>
      <c r="AG22" s="206">
        <f t="shared" si="26"/>
        <v>64.006399999999999</v>
      </c>
      <c r="AH22" s="130">
        <v>0</v>
      </c>
      <c r="AI22" s="131">
        <v>64</v>
      </c>
      <c r="AJ22" s="220">
        <f t="shared" si="17"/>
        <v>0</v>
      </c>
      <c r="AK22" s="221" t="str">
        <f t="shared" si="27"/>
        <v/>
      </c>
      <c r="AL22" s="209" t="str">
        <f t="shared" si="41"/>
        <v xml:space="preserve"> </v>
      </c>
      <c r="AM22" s="210" t="str">
        <f t="shared" si="29"/>
        <v/>
      </c>
      <c r="AN22" s="210" t="str">
        <f t="shared" si="30"/>
        <v/>
      </c>
      <c r="AO22" s="134"/>
      <c r="AP22" s="134"/>
      <c r="AQ22" s="222" t="str">
        <f t="shared" si="18"/>
        <v>0</v>
      </c>
      <c r="AR22" s="213" t="str">
        <f t="shared" si="31"/>
        <v/>
      </c>
      <c r="AS22" s="214">
        <f t="shared" si="19"/>
        <v>1</v>
      </c>
      <c r="AT22" s="215">
        <f t="shared" si="20"/>
        <v>0</v>
      </c>
      <c r="AV22" s="236">
        <v>2</v>
      </c>
      <c r="AW22" s="244">
        <f t="shared" si="42"/>
        <v>12</v>
      </c>
      <c r="AZ22" s="238">
        <v>2</v>
      </c>
      <c r="BA22" s="245">
        <f t="shared" ref="BA22:BA30" si="43">IF(BA$20=1,AW6,IF(BA$20=2,AX6,IF(BA$20=3,AY6,IF(BA$20=4,AZ6,IF(BA$20=5,BA6,IF(BA$20=6,BB6,IF(BA$20=7,BC6,IF(BA$20=8,BD6,IF(BA$20=9,BE6,IF(BA$20=10,BF6,IF(BA$20=11,BG6,IF(BA$20=12,BH6,IF(BA$20=13,BI6,IF(BA$20=14,BJ6,IF(BA$20=15,BK6,IF(BA$20=16,BL6,IF(BA$20=17,BM6,IF(BA$20=18,BN6,IF(BA$20=19,BO6,IF(BA$20=20,BP6,IF(BA$20=21,BQ6,IF(BA$20=22,BR6,IF(BA$20=23,BS6,IF(BA$20=24,BT6,IF(BA$20=25,BU6,IF(BA$20=26,BV6,IF(BA$20=27,BW6,IF(BA$20=28,BX6,IF(BA$20=29,BY6,IF(BA$20=30,BZ6,IF(BA$20=31,CA6,IF(BA$20=32,CB6,IF(BA$20=33,CC6,IF(BA$20=34,CD6,IF(BA$20=35,CE6,IF(BA$20=36,CF6,IF(BA$20=37,CG6,IF(BA$20=38,CH6,IF(BA$20=39,CI6,IF(BA$20=40,CJ6,""))))))))))))))))))))))))))))))))))))))))</f>
        <v>11</v>
      </c>
      <c r="BB22" s="248"/>
      <c r="BD22" s="240">
        <v>2</v>
      </c>
      <c r="BE22" s="246">
        <f t="shared" ref="BE22:BE30" si="44">IF(BE$20=1,AW6,IF(BE$20=2,AX6,IF(BE$20=3,AY6,IF(BE$20=4,AZ6,IF(BE$20=5,BA6,IF(BE$20=6,BB6,IF(BE$20=7,BC6,IF(BE$20=8,BD6,IF(BE$20=9,BE6,IF(BE$20=10,BF6,IF(BE$20=11,BG6,IF(BE$20=12,BH6,IF(BE$20=13,BI6,IF(BE$20=14,BJ6,IF(BE$20=15,BK6,IF(BE$20=16,BL6,IF(BE$20=17,BM6,IF(BE$20=18,BN6,IF(BE$20=19,BO6,IF(BE$20=20,BP6,IF(BE$20=21,BQ6,IF(BE$20=22,BR6,IF(BE$20=23,BS6,IF(BE$20=24,BT6,IF(BE$20=25,BU6,IF(BE$20=26,BV6,IF(BE$20=27,BW6,IF(BE$20=28,BX6,IF(BE$20=29,BY6,IF(BE$20=30,BZ6,IF(BE$20=31,CA6,IF(BE$20=32,CB6,IF(BE$20=33,CC6,IF(BE$20=34,CD6,IF(BE$20=35,CE6,IF(BE$20=36,CF6,IF(BE$20=37,CG6,IF(BE$20=38,CH6,IF(BE$20=39,CI6,IF(BE$20=40,CJ6,""))))))))))))))))))))))))))))))))))))))))</f>
        <v>7</v>
      </c>
      <c r="BH22" s="242">
        <v>2</v>
      </c>
      <c r="BI22" s="247">
        <f t="shared" ref="BI22:BI30" si="45">IF(BI$20=1,AW6,IF(BI$20=2,AX6,IF(BI$20=3,AY6,IF(BI$20=4,AZ6,IF(BI$20=5,BA6,IF(BI$20=6,BB6,IF(BI$20=7,BC6,IF(BI$20=8,BD6,IF(BI$20=9,BE6,IF(BI$20=10,BF6,IF(BI$20=11,BG6,IF(BI$20=12,BH6,IF(BI$20=13,BI6,IF(BI$20=14,BJ6,IF(BI$20=15,BK6,IF(BI$20=16,BL6,IF(BI$20=17,BM6,IF(BI$20=18,BN6,IF(BI$20=19,BO6,IF(BI$20=20,BP6,IF(BI$20=21,BQ6,IF(BI$20=22,BR6,IF(BI$20=23,BS6,IF(BI$20=24,BT6,IF(BI$20=25,BU6,IF(BI$20=26,BV6,IF(BI$20=27,BW6,IF(BI$20=28,BX6,IF(BI$20=29,BY6,IF(BI$20=30,BZ6,IF(BI$20=31,CA6,IF(BI$20=32,CB6,IF(BI$20=33,CC6,IF(BI$20=34,CD6,IF(BI$20=35,CE6,IF(BI$20=36,CF6,IF(BI$20=37,CG6,IF(BI$20=38,CH6,IF(BI$20=39,CI6,IF(BI$20=40,CJ6,""))))))))))))))))))))))))))))))))))))))))</f>
        <v>9</v>
      </c>
      <c r="BL22" s="233">
        <v>2</v>
      </c>
      <c r="BM22" s="233">
        <f t="shared" ref="BM22:BM30" si="46">IF(BM$20=1,$AW6,IF(BM$20=2,$AX6,IF(BM$20=3,$AY6,IF(BM$20=4,$AZ6,IF(BM$20=5,$BA6,IF(BM$20=6,$BB6,IF(BM$20=7,$BC6,IF(BM$20=8,$BD6,IF(BM$20=9,$BE6,IF(BM$20=10,$BF6,IF(BM$20=11,$BG6,IF(BM$20=12,$BH6,IF(BM$20=13,$BI6,IF(BM$20=14,$BJ6,IF(BM$20=15,$BK6,IF(BM$20=16,$BL6,IF(BM$20=17,$BM6,IF(BM$20=18,$BN6,IF(BM$20=19,$BO6,IF(BM$20=20,$BP6,IF(BM$20=21,$BQ6,IF(BM$20=22,$BR6,IF(BM$20=23,$BS6,IF(BM$20=24,$BT6,IF(BM$20=25,$BU6,IF(BM$20=26,$BV6,IF(BM$20=27,$BW6,IF(BM$20=28,$BX6,IF(BM$20=29,$BY6,IF(BM$20=30,$BZ6,IF(BM$20=31,$CA6,IF(BM$20=32,$CB6,IF(BM$20=33,$CC6,IF(BM$20=34,$CD6,IF(BM$20=35,$CE6,IF(BM$20=36,$CF6,IF(BM$20=37,$CG6,IF(BM$20=38,$CH6,IF(BM$20=39,$CI6,IF(BM$20=40,$CJ6,""))))))))))))))))))))))))))))))))))))))))</f>
        <v>9</v>
      </c>
      <c r="BP22" s="234">
        <v>2</v>
      </c>
      <c r="BQ22" s="234" t="str">
        <f t="shared" ref="BQ22:BQ30" si="47">IF(BQ$20=1,$AW6,IF(BQ$20=2,$AX6,IF(BQ$20=3,$AY6,IF(BQ$20=4,$AZ6,IF(BQ$20=5,$BA6,IF(BQ$20=6,$BB6,IF(BQ$20=7,$BC6,IF(BQ$20=8,$BD6,IF(BQ$20=9,$BE6,IF(BQ$20=10,$BF6,IF(BQ$20=11,$BG6,IF(BQ$20=12,$BH6,IF(BQ$20=13,$BI6,IF(BQ$20=14,$BJ6,IF(BQ$20=15,$BK6,IF(BQ$20=16,$BL6,IF(BQ$20=17,$BM6,IF(BQ$20=18,$BN6,IF(BQ$20=19,$BO6,IF(BQ$20=20,$BP6,IF(BQ$20=21,$BQ6,IF(BQ$20=22,$BR6,IF(BQ$20=23,$BS6,IF(BQ$20=24,$BT6,IF(BQ$20=25,$BU6,IF(BQ$20=26,$BV6,IF(BQ$20=27,$BW6,IF(BQ$20=28,$BX6,IF(BQ$20=29,$BY6,IF(BQ$20=30,$BZ6,IF(BQ$20=31,$CA6,IF(BQ$20=32,$CB6,IF(BQ$20=33,$CC6,IF(BQ$20=34,$CD6,IF(BQ$20=35,$CE6,IF(BQ$20=36,$CF6,IF(BQ$20=37,$CG6,IF(BQ$20=38,$CH6,IF(BQ$20=39,$CI6,IF(BQ$20=40,$CJ6,""))))))))))))))))))))))))))))))))))))))))</f>
        <v/>
      </c>
      <c r="BR22" s="235"/>
      <c r="BT22" s="32"/>
      <c r="BU22" s="32"/>
      <c r="BV22" s="32"/>
      <c r="BW22" s="32"/>
      <c r="BX22" s="32"/>
    </row>
    <row r="23" spans="1:76" ht="22.5" x14ac:dyDescent="0.45">
      <c r="A23" s="114"/>
      <c r="B23" s="157"/>
      <c r="C23" s="78" t="str">
        <f t="shared" si="21"/>
        <v xml:space="preserve"> </v>
      </c>
      <c r="D23" s="79" t="str">
        <f t="shared" si="0"/>
        <v/>
      </c>
      <c r="E23" s="199" t="str">
        <f t="shared" si="1"/>
        <v/>
      </c>
      <c r="F23" s="117"/>
      <c r="G23" s="117"/>
      <c r="H23" s="80" t="str">
        <f t="shared" si="2"/>
        <v xml:space="preserve">0 </v>
      </c>
      <c r="I23" s="80" t="str">
        <f t="shared" si="3"/>
        <v/>
      </c>
      <c r="J23" s="71" t="str">
        <f t="shared" si="22"/>
        <v xml:space="preserve"> </v>
      </c>
      <c r="K23" s="72" t="str">
        <f t="shared" si="4"/>
        <v/>
      </c>
      <c r="L23" s="72" t="str">
        <f t="shared" si="5"/>
        <v/>
      </c>
      <c r="M23" s="120"/>
      <c r="N23" s="121"/>
      <c r="O23" s="73" t="str">
        <f t="shared" si="6"/>
        <v xml:space="preserve">0 </v>
      </c>
      <c r="P23" s="216" t="str">
        <f t="shared" si="7"/>
        <v/>
      </c>
      <c r="Q23" s="84" t="str">
        <f t="shared" si="23"/>
        <v xml:space="preserve"> </v>
      </c>
      <c r="R23" s="85" t="str">
        <f t="shared" si="8"/>
        <v/>
      </c>
      <c r="S23" s="85" t="str">
        <f t="shared" si="9"/>
        <v/>
      </c>
      <c r="T23" s="127"/>
      <c r="U23" s="127"/>
      <c r="V23" s="201" t="str">
        <f t="shared" si="24"/>
        <v xml:space="preserve">0 </v>
      </c>
      <c r="W23" s="86" t="str">
        <f t="shared" si="10"/>
        <v/>
      </c>
      <c r="X23" s="91" t="str">
        <f t="shared" si="37"/>
        <v xml:space="preserve"> </v>
      </c>
      <c r="Y23" s="92" t="str">
        <f t="shared" si="38"/>
        <v/>
      </c>
      <c r="Z23" s="92" t="str">
        <f t="shared" si="13"/>
        <v/>
      </c>
      <c r="AA23" s="95"/>
      <c r="AB23" s="96"/>
      <c r="AC23" s="93" t="str">
        <f t="shared" si="25"/>
        <v>0</v>
      </c>
      <c r="AD23" s="218" t="str">
        <f t="shared" si="14"/>
        <v/>
      </c>
      <c r="AE23" s="205" t="str">
        <f t="shared" si="39"/>
        <v xml:space="preserve"> </v>
      </c>
      <c r="AF23" s="206" t="str">
        <f t="shared" si="40"/>
        <v/>
      </c>
      <c r="AG23" s="206" t="str">
        <f t="shared" si="26"/>
        <v/>
      </c>
      <c r="AH23" s="130"/>
      <c r="AI23" s="131"/>
      <c r="AJ23" s="220" t="str">
        <f t="shared" si="17"/>
        <v>0</v>
      </c>
      <c r="AK23" s="221" t="str">
        <f t="shared" si="27"/>
        <v/>
      </c>
      <c r="AL23" s="209" t="str">
        <f t="shared" si="41"/>
        <v xml:space="preserve"> </v>
      </c>
      <c r="AM23" s="210" t="str">
        <f t="shared" si="29"/>
        <v/>
      </c>
      <c r="AN23" s="210" t="str">
        <f t="shared" si="30"/>
        <v/>
      </c>
      <c r="AO23" s="134"/>
      <c r="AP23" s="134"/>
      <c r="AQ23" s="222" t="str">
        <f t="shared" si="18"/>
        <v>0</v>
      </c>
      <c r="AR23" s="213" t="str">
        <f t="shared" si="31"/>
        <v/>
      </c>
      <c r="AS23" s="214">
        <f t="shared" si="19"/>
        <v>0</v>
      </c>
      <c r="AT23" s="215">
        <f t="shared" si="20"/>
        <v>0</v>
      </c>
      <c r="AV23" s="236">
        <v>3</v>
      </c>
      <c r="AW23" s="244">
        <f t="shared" si="42"/>
        <v>10</v>
      </c>
      <c r="AZ23" s="238">
        <v>3</v>
      </c>
      <c r="BA23" s="245">
        <f t="shared" si="43"/>
        <v>9</v>
      </c>
      <c r="BB23" s="248"/>
      <c r="BD23" s="240">
        <v>3</v>
      </c>
      <c r="BE23" s="246">
        <f t="shared" si="44"/>
        <v>5</v>
      </c>
      <c r="BH23" s="242">
        <v>3</v>
      </c>
      <c r="BI23" s="247">
        <f t="shared" si="45"/>
        <v>7</v>
      </c>
      <c r="BL23" s="233">
        <v>3</v>
      </c>
      <c r="BM23" s="233">
        <f t="shared" si="46"/>
        <v>7</v>
      </c>
      <c r="BP23" s="234">
        <v>3</v>
      </c>
      <c r="BQ23" s="234" t="str">
        <f t="shared" si="47"/>
        <v/>
      </c>
      <c r="BR23" s="235"/>
      <c r="BT23" s="32"/>
      <c r="BU23" s="32"/>
      <c r="BV23" s="32"/>
      <c r="BW23" s="32"/>
      <c r="BX23" s="32"/>
    </row>
    <row r="24" spans="1:76" ht="22.5" x14ac:dyDescent="0.45">
      <c r="A24" s="114"/>
      <c r="B24" s="157"/>
      <c r="C24" s="78" t="str">
        <f t="shared" si="21"/>
        <v xml:space="preserve"> </v>
      </c>
      <c r="D24" s="79" t="str">
        <f t="shared" si="0"/>
        <v/>
      </c>
      <c r="E24" s="199" t="str">
        <f t="shared" si="1"/>
        <v/>
      </c>
      <c r="F24" s="117"/>
      <c r="G24" s="117"/>
      <c r="H24" s="80" t="str">
        <f t="shared" si="2"/>
        <v xml:space="preserve">0 </v>
      </c>
      <c r="I24" s="80" t="str">
        <f t="shared" si="3"/>
        <v/>
      </c>
      <c r="J24" s="71" t="str">
        <f t="shared" si="22"/>
        <v xml:space="preserve"> </v>
      </c>
      <c r="K24" s="72" t="str">
        <f t="shared" si="4"/>
        <v/>
      </c>
      <c r="L24" s="72" t="str">
        <f t="shared" si="5"/>
        <v/>
      </c>
      <c r="M24" s="120"/>
      <c r="N24" s="121"/>
      <c r="O24" s="73" t="str">
        <f t="shared" si="6"/>
        <v xml:space="preserve">0 </v>
      </c>
      <c r="P24" s="216" t="str">
        <f t="shared" si="7"/>
        <v/>
      </c>
      <c r="Q24" s="84" t="str">
        <f t="shared" si="23"/>
        <v xml:space="preserve"> </v>
      </c>
      <c r="R24" s="85" t="str">
        <f t="shared" si="8"/>
        <v/>
      </c>
      <c r="S24" s="85" t="str">
        <f t="shared" si="9"/>
        <v/>
      </c>
      <c r="T24" s="127"/>
      <c r="U24" s="127"/>
      <c r="V24" s="201" t="str">
        <f t="shared" si="24"/>
        <v xml:space="preserve">0 </v>
      </c>
      <c r="W24" s="86" t="str">
        <f t="shared" si="10"/>
        <v/>
      </c>
      <c r="X24" s="91" t="str">
        <f t="shared" si="37"/>
        <v xml:space="preserve"> </v>
      </c>
      <c r="Y24" s="92" t="str">
        <f t="shared" si="38"/>
        <v/>
      </c>
      <c r="Z24" s="92" t="str">
        <f t="shared" si="13"/>
        <v/>
      </c>
      <c r="AA24" s="95"/>
      <c r="AB24" s="96"/>
      <c r="AC24" s="93" t="str">
        <f t="shared" si="25"/>
        <v>0</v>
      </c>
      <c r="AD24" s="218" t="str">
        <f t="shared" si="14"/>
        <v/>
      </c>
      <c r="AE24" s="205" t="str">
        <f t="shared" si="39"/>
        <v xml:space="preserve"> </v>
      </c>
      <c r="AF24" s="206" t="str">
        <f t="shared" si="40"/>
        <v/>
      </c>
      <c r="AG24" s="206" t="str">
        <f t="shared" si="26"/>
        <v/>
      </c>
      <c r="AH24" s="130"/>
      <c r="AI24" s="131"/>
      <c r="AJ24" s="220" t="str">
        <f t="shared" si="17"/>
        <v>0</v>
      </c>
      <c r="AK24" s="221" t="str">
        <f t="shared" si="27"/>
        <v/>
      </c>
      <c r="AL24" s="209" t="str">
        <f t="shared" si="41"/>
        <v xml:space="preserve"> </v>
      </c>
      <c r="AM24" s="210" t="str">
        <f t="shared" si="29"/>
        <v/>
      </c>
      <c r="AN24" s="210" t="str">
        <f t="shared" si="30"/>
        <v/>
      </c>
      <c r="AO24" s="134"/>
      <c r="AP24" s="134"/>
      <c r="AQ24" s="222" t="str">
        <f t="shared" si="18"/>
        <v>0</v>
      </c>
      <c r="AR24" s="213" t="str">
        <f t="shared" si="31"/>
        <v/>
      </c>
      <c r="AS24" s="214">
        <f t="shared" si="19"/>
        <v>0</v>
      </c>
      <c r="AT24" s="215">
        <f t="shared" si="20"/>
        <v>0</v>
      </c>
      <c r="AV24" s="236">
        <v>4</v>
      </c>
      <c r="AW24" s="244">
        <f t="shared" si="42"/>
        <v>8</v>
      </c>
      <c r="AZ24" s="238">
        <v>4</v>
      </c>
      <c r="BA24" s="245">
        <f t="shared" si="43"/>
        <v>7</v>
      </c>
      <c r="BB24" s="248"/>
      <c r="BD24" s="240">
        <v>4</v>
      </c>
      <c r="BE24" s="246">
        <f t="shared" si="44"/>
        <v>0</v>
      </c>
      <c r="BH24" s="242">
        <v>4</v>
      </c>
      <c r="BI24" s="247">
        <f t="shared" si="45"/>
        <v>5</v>
      </c>
      <c r="BL24" s="233">
        <v>4</v>
      </c>
      <c r="BM24" s="233">
        <f t="shared" si="46"/>
        <v>5</v>
      </c>
      <c r="BP24" s="234">
        <v>4</v>
      </c>
      <c r="BQ24" s="234" t="str">
        <f t="shared" si="47"/>
        <v/>
      </c>
      <c r="BR24" s="235"/>
      <c r="BT24" s="32"/>
      <c r="BU24" s="32"/>
      <c r="BV24" s="32"/>
      <c r="BW24" s="32"/>
      <c r="BX24" s="32"/>
    </row>
    <row r="25" spans="1:76" ht="22.5" x14ac:dyDescent="0.45">
      <c r="A25" s="114"/>
      <c r="B25" s="157"/>
      <c r="C25" s="78" t="str">
        <f t="shared" si="21"/>
        <v xml:space="preserve"> </v>
      </c>
      <c r="D25" s="79" t="str">
        <f t="shared" si="0"/>
        <v/>
      </c>
      <c r="E25" s="199" t="str">
        <f t="shared" si="1"/>
        <v/>
      </c>
      <c r="F25" s="117"/>
      <c r="G25" s="117"/>
      <c r="H25" s="80" t="str">
        <f t="shared" si="2"/>
        <v xml:space="preserve">0 </v>
      </c>
      <c r="I25" s="80" t="str">
        <f t="shared" si="3"/>
        <v/>
      </c>
      <c r="J25" s="71" t="str">
        <f t="shared" si="22"/>
        <v xml:space="preserve"> </v>
      </c>
      <c r="K25" s="72" t="str">
        <f t="shared" si="4"/>
        <v/>
      </c>
      <c r="L25" s="72" t="str">
        <f t="shared" si="5"/>
        <v/>
      </c>
      <c r="M25" s="120"/>
      <c r="N25" s="121"/>
      <c r="O25" s="73" t="str">
        <f t="shared" si="6"/>
        <v xml:space="preserve">0 </v>
      </c>
      <c r="P25" s="216" t="str">
        <f t="shared" si="7"/>
        <v/>
      </c>
      <c r="Q25" s="84" t="str">
        <f t="shared" si="23"/>
        <v xml:space="preserve"> </v>
      </c>
      <c r="R25" s="85" t="str">
        <f t="shared" si="8"/>
        <v/>
      </c>
      <c r="S25" s="85" t="str">
        <f t="shared" si="9"/>
        <v/>
      </c>
      <c r="T25" s="127"/>
      <c r="U25" s="127"/>
      <c r="V25" s="201" t="str">
        <f t="shared" si="24"/>
        <v xml:space="preserve">0 </v>
      </c>
      <c r="W25" s="86" t="str">
        <f t="shared" si="10"/>
        <v/>
      </c>
      <c r="X25" s="91" t="str">
        <f t="shared" si="37"/>
        <v xml:space="preserve"> </v>
      </c>
      <c r="Y25" s="92" t="str">
        <f t="shared" si="38"/>
        <v/>
      </c>
      <c r="Z25" s="92" t="str">
        <f t="shared" si="13"/>
        <v/>
      </c>
      <c r="AA25" s="95"/>
      <c r="AB25" s="96"/>
      <c r="AC25" s="93" t="str">
        <f t="shared" si="25"/>
        <v>0</v>
      </c>
      <c r="AD25" s="218" t="str">
        <f t="shared" si="14"/>
        <v/>
      </c>
      <c r="AE25" s="205" t="str">
        <f t="shared" si="39"/>
        <v xml:space="preserve"> </v>
      </c>
      <c r="AF25" s="206" t="str">
        <f t="shared" si="40"/>
        <v/>
      </c>
      <c r="AG25" s="206" t="str">
        <f t="shared" si="26"/>
        <v/>
      </c>
      <c r="AH25" s="130"/>
      <c r="AI25" s="131"/>
      <c r="AJ25" s="220" t="str">
        <f t="shared" si="17"/>
        <v>0</v>
      </c>
      <c r="AK25" s="221" t="str">
        <f t="shared" si="27"/>
        <v/>
      </c>
      <c r="AL25" s="209" t="str">
        <f t="shared" si="41"/>
        <v xml:space="preserve"> </v>
      </c>
      <c r="AM25" s="210" t="str">
        <f t="shared" si="29"/>
        <v/>
      </c>
      <c r="AN25" s="210" t="str">
        <f t="shared" si="30"/>
        <v/>
      </c>
      <c r="AO25" s="134"/>
      <c r="AP25" s="134"/>
      <c r="AQ25" s="222" t="str">
        <f t="shared" si="18"/>
        <v>0</v>
      </c>
      <c r="AR25" s="213" t="str">
        <f t="shared" si="31"/>
        <v/>
      </c>
      <c r="AS25" s="214">
        <f t="shared" si="19"/>
        <v>0</v>
      </c>
      <c r="AT25" s="215">
        <f t="shared" si="20"/>
        <v>0</v>
      </c>
      <c r="AV25" s="236">
        <v>5</v>
      </c>
      <c r="AW25" s="244">
        <f t="shared" si="42"/>
        <v>6</v>
      </c>
      <c r="AZ25" s="238">
        <v>5</v>
      </c>
      <c r="BA25" s="245">
        <f t="shared" si="43"/>
        <v>0</v>
      </c>
      <c r="BB25" s="248"/>
      <c r="BD25" s="240">
        <v>5</v>
      </c>
      <c r="BE25" s="246">
        <f t="shared" si="44"/>
        <v>0</v>
      </c>
      <c r="BH25" s="242">
        <v>5</v>
      </c>
      <c r="BI25" s="247">
        <f t="shared" si="45"/>
        <v>0</v>
      </c>
      <c r="BL25" s="233">
        <v>5</v>
      </c>
      <c r="BM25" s="233">
        <f t="shared" si="46"/>
        <v>0</v>
      </c>
      <c r="BP25" s="234">
        <v>5</v>
      </c>
      <c r="BQ25" s="234" t="str">
        <f t="shared" si="47"/>
        <v/>
      </c>
      <c r="BR25" s="235"/>
      <c r="BT25" s="32"/>
      <c r="BU25" s="32"/>
      <c r="BV25" s="32"/>
      <c r="BW25" s="32"/>
      <c r="BX25" s="32"/>
    </row>
    <row r="26" spans="1:76" ht="22.5" x14ac:dyDescent="0.45">
      <c r="A26" s="114"/>
      <c r="B26" s="157"/>
      <c r="C26" s="78" t="str">
        <f t="shared" si="21"/>
        <v xml:space="preserve"> </v>
      </c>
      <c r="D26" s="79" t="str">
        <f t="shared" si="0"/>
        <v/>
      </c>
      <c r="E26" s="199" t="str">
        <f t="shared" si="1"/>
        <v/>
      </c>
      <c r="F26" s="117"/>
      <c r="G26" s="117"/>
      <c r="H26" s="80" t="str">
        <f t="shared" si="2"/>
        <v xml:space="preserve">0 </v>
      </c>
      <c r="I26" s="80" t="str">
        <f t="shared" si="3"/>
        <v/>
      </c>
      <c r="J26" s="71" t="str">
        <f t="shared" si="22"/>
        <v xml:space="preserve"> </v>
      </c>
      <c r="K26" s="72" t="str">
        <f t="shared" si="4"/>
        <v/>
      </c>
      <c r="L26" s="72" t="str">
        <f t="shared" si="5"/>
        <v/>
      </c>
      <c r="M26" s="120"/>
      <c r="N26" s="121"/>
      <c r="O26" s="73" t="str">
        <f t="shared" si="6"/>
        <v xml:space="preserve">0 </v>
      </c>
      <c r="P26" s="216" t="str">
        <f t="shared" si="7"/>
        <v/>
      </c>
      <c r="Q26" s="84" t="str">
        <f t="shared" si="23"/>
        <v xml:space="preserve"> </v>
      </c>
      <c r="R26" s="85" t="str">
        <f t="shared" si="8"/>
        <v/>
      </c>
      <c r="S26" s="85" t="str">
        <f t="shared" si="9"/>
        <v/>
      </c>
      <c r="T26" s="127"/>
      <c r="U26" s="127"/>
      <c r="V26" s="201" t="str">
        <f t="shared" si="24"/>
        <v xml:space="preserve">0 </v>
      </c>
      <c r="W26" s="86" t="str">
        <f t="shared" si="10"/>
        <v/>
      </c>
      <c r="X26" s="91" t="str">
        <f t="shared" si="37"/>
        <v xml:space="preserve"> </v>
      </c>
      <c r="Y26" s="92" t="str">
        <f t="shared" si="38"/>
        <v/>
      </c>
      <c r="Z26" s="92" t="str">
        <f t="shared" si="13"/>
        <v/>
      </c>
      <c r="AA26" s="95"/>
      <c r="AB26" s="96"/>
      <c r="AC26" s="93" t="str">
        <f t="shared" si="25"/>
        <v>0</v>
      </c>
      <c r="AD26" s="218" t="str">
        <f t="shared" si="14"/>
        <v/>
      </c>
      <c r="AE26" s="205" t="str">
        <f t="shared" si="39"/>
        <v xml:space="preserve"> </v>
      </c>
      <c r="AF26" s="206" t="str">
        <f t="shared" si="40"/>
        <v/>
      </c>
      <c r="AG26" s="206" t="str">
        <f t="shared" si="26"/>
        <v/>
      </c>
      <c r="AH26" s="130"/>
      <c r="AI26" s="131"/>
      <c r="AJ26" s="220" t="str">
        <f t="shared" si="17"/>
        <v>0</v>
      </c>
      <c r="AK26" s="221" t="str">
        <f t="shared" si="27"/>
        <v/>
      </c>
      <c r="AL26" s="209" t="str">
        <f t="shared" si="41"/>
        <v xml:space="preserve"> </v>
      </c>
      <c r="AM26" s="210" t="str">
        <f t="shared" si="29"/>
        <v/>
      </c>
      <c r="AN26" s="210" t="str">
        <f t="shared" si="30"/>
        <v/>
      </c>
      <c r="AO26" s="134"/>
      <c r="AP26" s="134"/>
      <c r="AQ26" s="222" t="str">
        <f t="shared" si="18"/>
        <v>0</v>
      </c>
      <c r="AR26" s="213" t="str">
        <f t="shared" si="31"/>
        <v/>
      </c>
      <c r="AS26" s="214">
        <f t="shared" si="19"/>
        <v>0</v>
      </c>
      <c r="AT26" s="215">
        <f t="shared" si="20"/>
        <v>0</v>
      </c>
      <c r="AV26" s="236">
        <v>6</v>
      </c>
      <c r="AW26" s="244">
        <f t="shared" si="42"/>
        <v>0</v>
      </c>
      <c r="AZ26" s="238">
        <v>6</v>
      </c>
      <c r="BA26" s="245">
        <f t="shared" si="43"/>
        <v>0</v>
      </c>
      <c r="BB26" s="248"/>
      <c r="BD26" s="240">
        <v>6</v>
      </c>
      <c r="BE26" s="246">
        <f t="shared" si="44"/>
        <v>0</v>
      </c>
      <c r="BH26" s="242">
        <v>6</v>
      </c>
      <c r="BI26" s="247">
        <f t="shared" si="45"/>
        <v>0</v>
      </c>
      <c r="BL26" s="233">
        <v>6</v>
      </c>
      <c r="BM26" s="233">
        <f t="shared" si="46"/>
        <v>0</v>
      </c>
      <c r="BP26" s="234">
        <v>6</v>
      </c>
      <c r="BQ26" s="234" t="str">
        <f t="shared" si="47"/>
        <v/>
      </c>
      <c r="BR26" s="235"/>
      <c r="BT26" s="32"/>
      <c r="BU26" s="32"/>
      <c r="BV26" s="32"/>
      <c r="BW26" s="32"/>
      <c r="BX26" s="32"/>
    </row>
    <row r="27" spans="1:76" ht="22.5" x14ac:dyDescent="0.45">
      <c r="A27" s="116"/>
      <c r="B27" s="159"/>
      <c r="C27" s="78" t="str">
        <f t="shared" si="21"/>
        <v xml:space="preserve"> </v>
      </c>
      <c r="D27" s="79" t="str">
        <f t="shared" si="0"/>
        <v/>
      </c>
      <c r="E27" s="199" t="str">
        <f t="shared" si="1"/>
        <v/>
      </c>
      <c r="F27" s="117"/>
      <c r="G27" s="117"/>
      <c r="H27" s="80" t="str">
        <f t="shared" si="2"/>
        <v xml:space="preserve">0 </v>
      </c>
      <c r="I27" s="80" t="str">
        <f t="shared" si="3"/>
        <v/>
      </c>
      <c r="J27" s="71" t="str">
        <f t="shared" si="22"/>
        <v xml:space="preserve"> </v>
      </c>
      <c r="K27" s="72" t="str">
        <f t="shared" si="4"/>
        <v/>
      </c>
      <c r="L27" s="72" t="str">
        <f t="shared" si="5"/>
        <v/>
      </c>
      <c r="M27" s="120"/>
      <c r="N27" s="121"/>
      <c r="O27" s="73" t="str">
        <f t="shared" si="6"/>
        <v xml:space="preserve">0 </v>
      </c>
      <c r="P27" s="216" t="str">
        <f t="shared" si="7"/>
        <v/>
      </c>
      <c r="Q27" s="84" t="str">
        <f t="shared" si="23"/>
        <v xml:space="preserve"> </v>
      </c>
      <c r="R27" s="85" t="str">
        <f t="shared" si="8"/>
        <v/>
      </c>
      <c r="S27" s="85" t="str">
        <f t="shared" si="9"/>
        <v/>
      </c>
      <c r="T27" s="127"/>
      <c r="U27" s="127"/>
      <c r="V27" s="201" t="str">
        <f t="shared" si="24"/>
        <v xml:space="preserve">0 </v>
      </c>
      <c r="W27" s="86" t="str">
        <f t="shared" si="10"/>
        <v/>
      </c>
      <c r="X27" s="91" t="str">
        <f t="shared" si="37"/>
        <v xml:space="preserve"> </v>
      </c>
      <c r="Y27" s="92" t="str">
        <f t="shared" si="38"/>
        <v/>
      </c>
      <c r="Z27" s="92" t="str">
        <f t="shared" si="13"/>
        <v/>
      </c>
      <c r="AA27" s="95"/>
      <c r="AB27" s="96"/>
      <c r="AC27" s="93" t="str">
        <f t="shared" si="25"/>
        <v>0</v>
      </c>
      <c r="AD27" s="218" t="str">
        <f t="shared" si="14"/>
        <v/>
      </c>
      <c r="AE27" s="205" t="str">
        <f t="shared" si="39"/>
        <v xml:space="preserve"> </v>
      </c>
      <c r="AF27" s="206" t="str">
        <f t="shared" si="40"/>
        <v/>
      </c>
      <c r="AG27" s="206" t="str">
        <f t="shared" si="26"/>
        <v/>
      </c>
      <c r="AH27" s="130"/>
      <c r="AI27" s="131"/>
      <c r="AJ27" s="220" t="str">
        <f t="shared" si="17"/>
        <v>0</v>
      </c>
      <c r="AK27" s="221" t="str">
        <f t="shared" si="27"/>
        <v/>
      </c>
      <c r="AL27" s="209" t="str">
        <f t="shared" si="41"/>
        <v xml:space="preserve"> </v>
      </c>
      <c r="AM27" s="210" t="str">
        <f t="shared" si="29"/>
        <v/>
      </c>
      <c r="AN27" s="210" t="str">
        <f t="shared" si="30"/>
        <v/>
      </c>
      <c r="AO27" s="134"/>
      <c r="AP27" s="134"/>
      <c r="AQ27" s="222" t="str">
        <f t="shared" si="18"/>
        <v>0</v>
      </c>
      <c r="AR27" s="213" t="str">
        <f t="shared" si="31"/>
        <v/>
      </c>
      <c r="AS27" s="214">
        <f t="shared" si="19"/>
        <v>0</v>
      </c>
      <c r="AT27" s="215">
        <f t="shared" si="20"/>
        <v>0</v>
      </c>
      <c r="AV27" s="236">
        <v>7</v>
      </c>
      <c r="AW27" s="244">
        <f t="shared" si="42"/>
        <v>0</v>
      </c>
      <c r="AZ27" s="238">
        <v>7</v>
      </c>
      <c r="BA27" s="245">
        <f t="shared" si="43"/>
        <v>0</v>
      </c>
      <c r="BB27" s="248"/>
      <c r="BD27" s="240">
        <v>7</v>
      </c>
      <c r="BE27" s="246">
        <f t="shared" si="44"/>
        <v>0</v>
      </c>
      <c r="BH27" s="242">
        <v>7</v>
      </c>
      <c r="BI27" s="247">
        <f t="shared" si="45"/>
        <v>0</v>
      </c>
      <c r="BL27" s="233">
        <v>7</v>
      </c>
      <c r="BM27" s="233">
        <f t="shared" si="46"/>
        <v>0</v>
      </c>
      <c r="BP27" s="234">
        <v>7</v>
      </c>
      <c r="BQ27" s="234" t="str">
        <f t="shared" si="47"/>
        <v/>
      </c>
      <c r="BR27" s="235"/>
      <c r="BT27" s="32"/>
      <c r="BU27" s="32"/>
      <c r="BV27" s="32"/>
      <c r="BW27" s="32"/>
      <c r="BX27" s="32"/>
    </row>
    <row r="28" spans="1:76" ht="22.5" x14ac:dyDescent="0.45">
      <c r="A28" s="116"/>
      <c r="B28" s="159"/>
      <c r="C28" s="78" t="str">
        <f t="shared" si="21"/>
        <v xml:space="preserve"> </v>
      </c>
      <c r="D28" s="79" t="str">
        <f t="shared" si="0"/>
        <v/>
      </c>
      <c r="E28" s="199" t="str">
        <f t="shared" si="1"/>
        <v/>
      </c>
      <c r="F28" s="117"/>
      <c r="G28" s="117"/>
      <c r="H28" s="80" t="str">
        <f t="shared" si="2"/>
        <v xml:space="preserve">0 </v>
      </c>
      <c r="I28" s="80" t="str">
        <f t="shared" si="3"/>
        <v/>
      </c>
      <c r="J28" s="71" t="str">
        <f t="shared" si="22"/>
        <v xml:space="preserve"> </v>
      </c>
      <c r="K28" s="72" t="str">
        <f t="shared" si="4"/>
        <v/>
      </c>
      <c r="L28" s="72" t="str">
        <f t="shared" si="5"/>
        <v/>
      </c>
      <c r="M28" s="120"/>
      <c r="N28" s="121"/>
      <c r="O28" s="73" t="str">
        <f t="shared" si="6"/>
        <v xml:space="preserve">0 </v>
      </c>
      <c r="P28" s="216" t="str">
        <f t="shared" si="7"/>
        <v/>
      </c>
      <c r="Q28" s="84" t="str">
        <f t="shared" si="23"/>
        <v xml:space="preserve"> </v>
      </c>
      <c r="R28" s="85" t="str">
        <f t="shared" si="8"/>
        <v/>
      </c>
      <c r="S28" s="85" t="str">
        <f t="shared" si="9"/>
        <v/>
      </c>
      <c r="T28" s="127"/>
      <c r="U28" s="127"/>
      <c r="V28" s="201" t="str">
        <f t="shared" si="24"/>
        <v xml:space="preserve">0 </v>
      </c>
      <c r="W28" s="86" t="str">
        <f t="shared" si="10"/>
        <v/>
      </c>
      <c r="X28" s="91" t="str">
        <f t="shared" si="37"/>
        <v xml:space="preserve"> </v>
      </c>
      <c r="Y28" s="92" t="str">
        <f t="shared" si="38"/>
        <v/>
      </c>
      <c r="Z28" s="92" t="str">
        <f t="shared" si="13"/>
        <v/>
      </c>
      <c r="AA28" s="95"/>
      <c r="AB28" s="96"/>
      <c r="AC28" s="93" t="str">
        <f t="shared" si="25"/>
        <v>0</v>
      </c>
      <c r="AD28" s="218" t="str">
        <f t="shared" si="14"/>
        <v/>
      </c>
      <c r="AE28" s="205" t="str">
        <f t="shared" si="39"/>
        <v xml:space="preserve"> </v>
      </c>
      <c r="AF28" s="206" t="str">
        <f t="shared" si="40"/>
        <v/>
      </c>
      <c r="AG28" s="206" t="str">
        <f t="shared" si="26"/>
        <v/>
      </c>
      <c r="AH28" s="130"/>
      <c r="AI28" s="131"/>
      <c r="AJ28" s="220" t="str">
        <f t="shared" si="17"/>
        <v>0</v>
      </c>
      <c r="AK28" s="221" t="str">
        <f t="shared" si="27"/>
        <v/>
      </c>
      <c r="AL28" s="209" t="str">
        <f t="shared" si="41"/>
        <v xml:space="preserve"> </v>
      </c>
      <c r="AM28" s="210" t="str">
        <f t="shared" si="29"/>
        <v/>
      </c>
      <c r="AN28" s="210" t="str">
        <f t="shared" si="30"/>
        <v/>
      </c>
      <c r="AO28" s="134"/>
      <c r="AP28" s="134"/>
      <c r="AQ28" s="222" t="str">
        <f t="shared" si="18"/>
        <v>0</v>
      </c>
      <c r="AR28" s="213" t="str">
        <f t="shared" si="31"/>
        <v/>
      </c>
      <c r="AS28" s="214">
        <f t="shared" si="19"/>
        <v>0</v>
      </c>
      <c r="AT28" s="215">
        <f t="shared" si="20"/>
        <v>0</v>
      </c>
      <c r="AV28" s="236">
        <v>8</v>
      </c>
      <c r="AW28" s="244">
        <f t="shared" si="42"/>
        <v>0</v>
      </c>
      <c r="AX28" s="13">
        <f>IF(AW$20=1,AW15,IF(AW$20=2,AX15,IF(AW$20=3,AY15,IF(AW$20=4,AZ15,IF(AW$20=5,BA15,IF(AW$20=6,BB15,IF(AW$20=7,BC15,IF(AW$20=8,BD15,IF(AW$20=9,BE15,IF(AW$20=10,BF15,IF(AW$20=11,BG15,IF(AW$20=12,BH15,IF(AW$20=13,BI15,IF(AW$20=14,BJ15,IF(AW$20=15,BK15,IF(AW$20=16,BL15,IF(AW$20=17,BM15,IF(AW$20=18,BN15,IF(AW$20=19,BO15,IF(AW$20=20,BP15,IF(AW$20=21,BQ15,IF(AW$20=22,BR15,IF(AW$20=23,BS15,IF(AW$20=24,BT15,IF(AW$20=25,BU15,IF(AW$20=26,BV15,IF(AW$20=27,BW15,IF(AW$20=28,BX15,IF(AW$20=29,BY15,IF(AW$20=30,BZ15,IF(AW$20=31,CA15,IF(AW$20=32,CB15,IF(AW$20=33,CC15,IF(AW$20=34,CD15,IF(AW$20=35,CE15,IF(AW$20=36,CF15,IF(AW$20=37,CG15,IF(AW$20=38,CH15,IF(AW$20=39,CI15,IF(AW$20=40,CJ15,""))))))))))))))))))))))))))))))))))))))))</f>
        <v>0</v>
      </c>
      <c r="AZ28" s="238">
        <v>8</v>
      </c>
      <c r="BA28" s="245">
        <f t="shared" si="43"/>
        <v>0</v>
      </c>
      <c r="BB28" s="248"/>
      <c r="BD28" s="240">
        <v>8</v>
      </c>
      <c r="BE28" s="246">
        <f t="shared" si="44"/>
        <v>0</v>
      </c>
      <c r="BH28" s="242">
        <v>8</v>
      </c>
      <c r="BI28" s="247">
        <f t="shared" si="45"/>
        <v>0</v>
      </c>
      <c r="BL28" s="233">
        <v>8</v>
      </c>
      <c r="BM28" s="233">
        <f t="shared" si="46"/>
        <v>0</v>
      </c>
      <c r="BP28" s="234">
        <v>8</v>
      </c>
      <c r="BQ28" s="234" t="str">
        <f t="shared" si="47"/>
        <v/>
      </c>
      <c r="BR28" s="235"/>
      <c r="BT28" s="32"/>
      <c r="BU28" s="32"/>
      <c r="BV28" s="32"/>
      <c r="BW28" s="32"/>
      <c r="BX28" s="32"/>
    </row>
    <row r="29" spans="1:76" ht="22.5" x14ac:dyDescent="0.45">
      <c r="A29" s="116"/>
      <c r="B29" s="159"/>
      <c r="C29" s="78" t="str">
        <f t="shared" si="21"/>
        <v xml:space="preserve"> </v>
      </c>
      <c r="D29" s="79" t="str">
        <f t="shared" si="0"/>
        <v/>
      </c>
      <c r="E29" s="199" t="str">
        <f t="shared" si="1"/>
        <v/>
      </c>
      <c r="F29" s="117"/>
      <c r="G29" s="117"/>
      <c r="H29" s="80" t="str">
        <f t="shared" si="2"/>
        <v xml:space="preserve">0 </v>
      </c>
      <c r="I29" s="80" t="str">
        <f t="shared" si="3"/>
        <v/>
      </c>
      <c r="J29" s="71" t="str">
        <f t="shared" si="22"/>
        <v xml:space="preserve"> </v>
      </c>
      <c r="K29" s="72" t="str">
        <f t="shared" si="4"/>
        <v/>
      </c>
      <c r="L29" s="72" t="str">
        <f t="shared" si="5"/>
        <v/>
      </c>
      <c r="M29" s="120"/>
      <c r="N29" s="121"/>
      <c r="O29" s="73" t="str">
        <f t="shared" si="6"/>
        <v xml:space="preserve">0 </v>
      </c>
      <c r="P29" s="216" t="str">
        <f t="shared" si="7"/>
        <v/>
      </c>
      <c r="Q29" s="84" t="str">
        <f t="shared" si="23"/>
        <v xml:space="preserve"> </v>
      </c>
      <c r="R29" s="85" t="str">
        <f t="shared" si="8"/>
        <v/>
      </c>
      <c r="S29" s="85" t="str">
        <f t="shared" si="9"/>
        <v/>
      </c>
      <c r="T29" s="127"/>
      <c r="U29" s="127"/>
      <c r="V29" s="201" t="str">
        <f t="shared" si="24"/>
        <v xml:space="preserve">0 </v>
      </c>
      <c r="W29" s="86" t="str">
        <f t="shared" si="10"/>
        <v/>
      </c>
      <c r="X29" s="91" t="str">
        <f t="shared" si="37"/>
        <v xml:space="preserve"> </v>
      </c>
      <c r="Y29" s="92" t="str">
        <f t="shared" si="38"/>
        <v/>
      </c>
      <c r="Z29" s="92" t="str">
        <f t="shared" si="13"/>
        <v/>
      </c>
      <c r="AA29" s="95"/>
      <c r="AB29" s="96"/>
      <c r="AC29" s="93" t="str">
        <f t="shared" si="25"/>
        <v>0</v>
      </c>
      <c r="AD29" s="218" t="str">
        <f t="shared" si="14"/>
        <v/>
      </c>
      <c r="AE29" s="205" t="str">
        <f t="shared" si="39"/>
        <v xml:space="preserve"> </v>
      </c>
      <c r="AF29" s="206" t="str">
        <f t="shared" si="40"/>
        <v/>
      </c>
      <c r="AG29" s="206" t="str">
        <f t="shared" si="26"/>
        <v/>
      </c>
      <c r="AH29" s="130"/>
      <c r="AI29" s="131"/>
      <c r="AJ29" s="220" t="str">
        <f t="shared" si="17"/>
        <v>0</v>
      </c>
      <c r="AK29" s="221" t="str">
        <f t="shared" si="27"/>
        <v/>
      </c>
      <c r="AL29" s="209" t="str">
        <f t="shared" si="41"/>
        <v xml:space="preserve"> </v>
      </c>
      <c r="AM29" s="210" t="str">
        <f t="shared" si="29"/>
        <v/>
      </c>
      <c r="AN29" s="210" t="str">
        <f t="shared" si="30"/>
        <v/>
      </c>
      <c r="AO29" s="134"/>
      <c r="AP29" s="134"/>
      <c r="AQ29" s="222" t="str">
        <f t="shared" si="18"/>
        <v>0</v>
      </c>
      <c r="AR29" s="213" t="str">
        <f t="shared" si="31"/>
        <v/>
      </c>
      <c r="AS29" s="214">
        <f t="shared" si="19"/>
        <v>0</v>
      </c>
      <c r="AT29" s="215">
        <f t="shared" si="20"/>
        <v>0</v>
      </c>
      <c r="AV29" s="236">
        <v>9</v>
      </c>
      <c r="AW29" s="244">
        <f t="shared" si="42"/>
        <v>0</v>
      </c>
      <c r="AZ29" s="238">
        <v>9</v>
      </c>
      <c r="BA29" s="245">
        <f t="shared" si="43"/>
        <v>0</v>
      </c>
      <c r="BB29" s="248"/>
      <c r="BD29" s="240">
        <v>9</v>
      </c>
      <c r="BE29" s="246">
        <f t="shared" si="44"/>
        <v>0</v>
      </c>
      <c r="BH29" s="242">
        <v>9</v>
      </c>
      <c r="BI29" s="247">
        <f t="shared" si="45"/>
        <v>0</v>
      </c>
      <c r="BL29" s="233">
        <v>9</v>
      </c>
      <c r="BM29" s="233">
        <f t="shared" si="46"/>
        <v>0</v>
      </c>
      <c r="BP29" s="234">
        <v>9</v>
      </c>
      <c r="BQ29" s="234" t="str">
        <f t="shared" si="47"/>
        <v/>
      </c>
      <c r="BR29" s="235"/>
      <c r="BT29" s="32"/>
      <c r="BU29" s="32"/>
      <c r="BV29" s="32"/>
      <c r="BW29" s="32"/>
      <c r="BX29" s="32"/>
    </row>
    <row r="30" spans="1:76" ht="22.5" x14ac:dyDescent="0.45">
      <c r="A30" s="116"/>
      <c r="B30" s="159"/>
      <c r="C30" s="78" t="str">
        <f t="shared" si="21"/>
        <v xml:space="preserve"> </v>
      </c>
      <c r="D30" s="79" t="str">
        <f t="shared" si="0"/>
        <v/>
      </c>
      <c r="E30" s="199" t="str">
        <f t="shared" si="1"/>
        <v/>
      </c>
      <c r="F30" s="117"/>
      <c r="G30" s="117"/>
      <c r="H30" s="80" t="str">
        <f t="shared" si="2"/>
        <v xml:space="preserve">0 </v>
      </c>
      <c r="I30" s="80" t="str">
        <f t="shared" si="3"/>
        <v/>
      </c>
      <c r="J30" s="71" t="str">
        <f t="shared" si="22"/>
        <v xml:space="preserve"> </v>
      </c>
      <c r="K30" s="72" t="str">
        <f t="shared" si="4"/>
        <v/>
      </c>
      <c r="L30" s="72" t="str">
        <f t="shared" si="5"/>
        <v/>
      </c>
      <c r="M30" s="122"/>
      <c r="N30" s="123"/>
      <c r="O30" s="73" t="str">
        <f t="shared" si="6"/>
        <v xml:space="preserve">0 </v>
      </c>
      <c r="P30" s="216" t="str">
        <f t="shared" si="7"/>
        <v/>
      </c>
      <c r="Q30" s="84" t="str">
        <f t="shared" si="23"/>
        <v xml:space="preserve"> </v>
      </c>
      <c r="R30" s="85" t="str">
        <f t="shared" si="8"/>
        <v/>
      </c>
      <c r="S30" s="85" t="str">
        <f t="shared" si="9"/>
        <v/>
      </c>
      <c r="T30" s="128"/>
      <c r="U30" s="128"/>
      <c r="V30" s="201" t="str">
        <f t="shared" si="24"/>
        <v xml:space="preserve">0 </v>
      </c>
      <c r="W30" s="86" t="str">
        <f t="shared" si="10"/>
        <v/>
      </c>
      <c r="X30" s="91" t="str">
        <f t="shared" si="37"/>
        <v xml:space="preserve"> </v>
      </c>
      <c r="Y30" s="92" t="str">
        <f t="shared" si="38"/>
        <v/>
      </c>
      <c r="Z30" s="92" t="str">
        <f t="shared" si="13"/>
        <v/>
      </c>
      <c r="AA30" s="96"/>
      <c r="AB30" s="97"/>
      <c r="AC30" s="93" t="str">
        <f t="shared" si="25"/>
        <v>0</v>
      </c>
      <c r="AD30" s="218" t="str">
        <f t="shared" si="14"/>
        <v/>
      </c>
      <c r="AE30" s="205" t="str">
        <f t="shared" si="39"/>
        <v xml:space="preserve"> </v>
      </c>
      <c r="AF30" s="206" t="str">
        <f t="shared" si="40"/>
        <v/>
      </c>
      <c r="AG30" s="206" t="str">
        <f t="shared" si="26"/>
        <v/>
      </c>
      <c r="AH30" s="130"/>
      <c r="AI30" s="131"/>
      <c r="AJ30" s="220" t="str">
        <f t="shared" si="17"/>
        <v>0</v>
      </c>
      <c r="AK30" s="221" t="str">
        <f t="shared" si="27"/>
        <v/>
      </c>
      <c r="AL30" s="209" t="str">
        <f t="shared" si="41"/>
        <v xml:space="preserve"> </v>
      </c>
      <c r="AM30" s="210" t="str">
        <f t="shared" si="29"/>
        <v/>
      </c>
      <c r="AN30" s="210" t="str">
        <f t="shared" si="30"/>
        <v/>
      </c>
      <c r="AO30" s="134"/>
      <c r="AP30" s="134"/>
      <c r="AQ30" s="222" t="str">
        <f t="shared" si="18"/>
        <v>0</v>
      </c>
      <c r="AR30" s="213" t="str">
        <f t="shared" si="31"/>
        <v/>
      </c>
      <c r="AS30" s="214">
        <f t="shared" si="19"/>
        <v>0</v>
      </c>
      <c r="AT30" s="215">
        <f t="shared" si="20"/>
        <v>0</v>
      </c>
      <c r="AV30" s="236">
        <v>10</v>
      </c>
      <c r="AW30" s="244">
        <f t="shared" si="42"/>
        <v>0</v>
      </c>
      <c r="AZ30" s="238">
        <v>10</v>
      </c>
      <c r="BA30" s="245">
        <f t="shared" si="43"/>
        <v>0</v>
      </c>
      <c r="BB30" s="248"/>
      <c r="BD30" s="240">
        <v>10</v>
      </c>
      <c r="BE30" s="246">
        <f t="shared" si="44"/>
        <v>0</v>
      </c>
      <c r="BH30" s="242">
        <v>10</v>
      </c>
      <c r="BI30" s="247">
        <f t="shared" si="45"/>
        <v>0</v>
      </c>
      <c r="BL30" s="233">
        <v>10</v>
      </c>
      <c r="BM30" s="233">
        <f t="shared" si="46"/>
        <v>0</v>
      </c>
      <c r="BP30" s="234">
        <v>10</v>
      </c>
      <c r="BQ30" s="234" t="str">
        <f t="shared" si="47"/>
        <v/>
      </c>
      <c r="BR30" s="235"/>
      <c r="BT30" s="32"/>
      <c r="BU30" s="32"/>
      <c r="BV30" s="32"/>
      <c r="BW30" s="32"/>
      <c r="BX30" s="32"/>
    </row>
    <row r="31" spans="1:76" ht="22.5" x14ac:dyDescent="0.45">
      <c r="A31" s="116"/>
      <c r="B31" s="159"/>
      <c r="C31" s="78" t="str">
        <f t="shared" si="21"/>
        <v xml:space="preserve"> </v>
      </c>
      <c r="D31" s="79" t="str">
        <f t="shared" si="0"/>
        <v/>
      </c>
      <c r="E31" s="199" t="str">
        <f t="shared" si="1"/>
        <v/>
      </c>
      <c r="F31" s="117"/>
      <c r="G31" s="117"/>
      <c r="H31" s="80" t="str">
        <f t="shared" si="2"/>
        <v xml:space="preserve">0 </v>
      </c>
      <c r="I31" s="80" t="str">
        <f t="shared" si="3"/>
        <v/>
      </c>
      <c r="J31" s="71" t="str">
        <f t="shared" si="22"/>
        <v xml:space="preserve"> </v>
      </c>
      <c r="K31" s="72" t="str">
        <f t="shared" si="4"/>
        <v/>
      </c>
      <c r="L31" s="72" t="str">
        <f t="shared" si="5"/>
        <v/>
      </c>
      <c r="M31" s="120"/>
      <c r="N31" s="121"/>
      <c r="O31" s="73" t="str">
        <f t="shared" si="6"/>
        <v xml:space="preserve">0 </v>
      </c>
      <c r="P31" s="216" t="str">
        <f t="shared" si="7"/>
        <v/>
      </c>
      <c r="Q31" s="84" t="str">
        <f t="shared" si="23"/>
        <v xml:space="preserve"> </v>
      </c>
      <c r="R31" s="85" t="str">
        <f t="shared" si="8"/>
        <v/>
      </c>
      <c r="S31" s="85" t="str">
        <f t="shared" si="9"/>
        <v/>
      </c>
      <c r="T31" s="127"/>
      <c r="U31" s="127"/>
      <c r="V31" s="201" t="str">
        <f t="shared" si="24"/>
        <v xml:space="preserve">0 </v>
      </c>
      <c r="W31" s="86" t="str">
        <f t="shared" si="10"/>
        <v/>
      </c>
      <c r="X31" s="91" t="str">
        <f t="shared" si="37"/>
        <v xml:space="preserve"> </v>
      </c>
      <c r="Y31" s="92" t="str">
        <f t="shared" si="38"/>
        <v/>
      </c>
      <c r="Z31" s="92" t="str">
        <f t="shared" si="13"/>
        <v/>
      </c>
      <c r="AA31" s="95"/>
      <c r="AB31" s="96"/>
      <c r="AC31" s="93" t="str">
        <f t="shared" si="25"/>
        <v>0</v>
      </c>
      <c r="AD31" s="218" t="str">
        <f t="shared" si="14"/>
        <v/>
      </c>
      <c r="AE31" s="205" t="str">
        <f t="shared" si="39"/>
        <v xml:space="preserve"> </v>
      </c>
      <c r="AF31" s="206" t="str">
        <f t="shared" si="40"/>
        <v/>
      </c>
      <c r="AG31" s="206" t="str">
        <f t="shared" si="26"/>
        <v/>
      </c>
      <c r="AH31" s="130"/>
      <c r="AI31" s="131"/>
      <c r="AJ31" s="220" t="str">
        <f t="shared" si="17"/>
        <v>0</v>
      </c>
      <c r="AK31" s="221" t="str">
        <f t="shared" si="27"/>
        <v/>
      </c>
      <c r="AL31" s="209" t="str">
        <f t="shared" si="41"/>
        <v xml:space="preserve"> </v>
      </c>
      <c r="AM31" s="210" t="str">
        <f t="shared" si="29"/>
        <v/>
      </c>
      <c r="AN31" s="210" t="str">
        <f t="shared" si="30"/>
        <v/>
      </c>
      <c r="AO31" s="134"/>
      <c r="AP31" s="134"/>
      <c r="AQ31" s="222" t="str">
        <f t="shared" si="18"/>
        <v>0</v>
      </c>
      <c r="AR31" s="213" t="str">
        <f t="shared" si="31"/>
        <v/>
      </c>
      <c r="AS31" s="214">
        <f t="shared" si="19"/>
        <v>0</v>
      </c>
      <c r="AT31" s="215">
        <f t="shared" si="20"/>
        <v>0</v>
      </c>
      <c r="BA31" s="248"/>
      <c r="BB31" s="248"/>
      <c r="BT31" s="32"/>
      <c r="BU31" s="32"/>
      <c r="BV31" s="32"/>
      <c r="BW31" s="32"/>
      <c r="BX31" s="32"/>
    </row>
    <row r="32" spans="1:76" ht="22.5" x14ac:dyDescent="0.45">
      <c r="A32" s="116"/>
      <c r="B32" s="159"/>
      <c r="C32" s="78" t="str">
        <f t="shared" si="21"/>
        <v xml:space="preserve"> </v>
      </c>
      <c r="D32" s="79" t="str">
        <f t="shared" si="0"/>
        <v/>
      </c>
      <c r="E32" s="199" t="str">
        <f t="shared" si="1"/>
        <v/>
      </c>
      <c r="F32" s="117"/>
      <c r="G32" s="117"/>
      <c r="H32" s="80" t="str">
        <f t="shared" si="2"/>
        <v xml:space="preserve">0 </v>
      </c>
      <c r="I32" s="80" t="str">
        <f t="shared" si="3"/>
        <v/>
      </c>
      <c r="J32" s="71" t="str">
        <f t="shared" si="22"/>
        <v xml:space="preserve"> </v>
      </c>
      <c r="K32" s="72" t="str">
        <f t="shared" si="4"/>
        <v/>
      </c>
      <c r="L32" s="72" t="str">
        <f t="shared" si="5"/>
        <v/>
      </c>
      <c r="M32" s="120"/>
      <c r="N32" s="121"/>
      <c r="O32" s="73" t="str">
        <f t="shared" si="6"/>
        <v xml:space="preserve">0 </v>
      </c>
      <c r="P32" s="216" t="str">
        <f t="shared" si="7"/>
        <v/>
      </c>
      <c r="Q32" s="84" t="str">
        <f t="shared" si="23"/>
        <v xml:space="preserve"> </v>
      </c>
      <c r="R32" s="85" t="str">
        <f t="shared" si="8"/>
        <v/>
      </c>
      <c r="S32" s="85" t="str">
        <f t="shared" si="9"/>
        <v/>
      </c>
      <c r="T32" s="127"/>
      <c r="U32" s="127"/>
      <c r="V32" s="201" t="str">
        <f t="shared" si="24"/>
        <v xml:space="preserve">0 </v>
      </c>
      <c r="W32" s="86" t="str">
        <f t="shared" si="10"/>
        <v/>
      </c>
      <c r="X32" s="91" t="str">
        <f t="shared" si="37"/>
        <v xml:space="preserve"> </v>
      </c>
      <c r="Y32" s="92" t="str">
        <f t="shared" si="38"/>
        <v/>
      </c>
      <c r="Z32" s="92" t="str">
        <f t="shared" si="13"/>
        <v/>
      </c>
      <c r="AA32" s="95"/>
      <c r="AB32" s="96"/>
      <c r="AC32" s="93" t="str">
        <f t="shared" si="25"/>
        <v>0</v>
      </c>
      <c r="AD32" s="218" t="str">
        <f t="shared" si="14"/>
        <v/>
      </c>
      <c r="AE32" s="205" t="str">
        <f t="shared" si="39"/>
        <v xml:space="preserve"> </v>
      </c>
      <c r="AF32" s="206" t="str">
        <f t="shared" si="40"/>
        <v/>
      </c>
      <c r="AG32" s="206" t="str">
        <f t="shared" si="26"/>
        <v/>
      </c>
      <c r="AH32" s="130"/>
      <c r="AI32" s="131"/>
      <c r="AJ32" s="220" t="str">
        <f t="shared" si="17"/>
        <v>0</v>
      </c>
      <c r="AK32" s="221" t="str">
        <f t="shared" si="27"/>
        <v/>
      </c>
      <c r="AL32" s="209" t="str">
        <f t="shared" si="41"/>
        <v xml:space="preserve"> </v>
      </c>
      <c r="AM32" s="210" t="str">
        <f t="shared" si="29"/>
        <v/>
      </c>
      <c r="AN32" s="210" t="str">
        <f t="shared" si="30"/>
        <v/>
      </c>
      <c r="AO32" s="134"/>
      <c r="AP32" s="134"/>
      <c r="AQ32" s="222" t="str">
        <f t="shared" si="18"/>
        <v>0</v>
      </c>
      <c r="AR32" s="213" t="str">
        <f t="shared" si="31"/>
        <v/>
      </c>
      <c r="AS32" s="214">
        <f t="shared" si="19"/>
        <v>0</v>
      </c>
      <c r="AT32" s="215">
        <f t="shared" si="20"/>
        <v>0</v>
      </c>
      <c r="BT32" s="32"/>
      <c r="BU32" s="32"/>
      <c r="BV32" s="32"/>
      <c r="BW32" s="32"/>
      <c r="BX32" s="32"/>
    </row>
    <row r="33" spans="1:76" ht="22.5" x14ac:dyDescent="0.45">
      <c r="A33" s="116"/>
      <c r="B33" s="159"/>
      <c r="C33" s="78" t="str">
        <f t="shared" si="21"/>
        <v xml:space="preserve"> </v>
      </c>
      <c r="D33" s="79" t="str">
        <f t="shared" si="0"/>
        <v/>
      </c>
      <c r="E33" s="199" t="str">
        <f t="shared" si="1"/>
        <v/>
      </c>
      <c r="F33" s="117"/>
      <c r="G33" s="117"/>
      <c r="H33" s="80" t="str">
        <f t="shared" si="2"/>
        <v xml:space="preserve">0 </v>
      </c>
      <c r="I33" s="80" t="str">
        <f t="shared" si="3"/>
        <v/>
      </c>
      <c r="J33" s="71" t="str">
        <f t="shared" si="22"/>
        <v xml:space="preserve"> </v>
      </c>
      <c r="K33" s="72" t="str">
        <f t="shared" si="4"/>
        <v/>
      </c>
      <c r="L33" s="72" t="str">
        <f t="shared" si="5"/>
        <v/>
      </c>
      <c r="M33" s="120"/>
      <c r="N33" s="121"/>
      <c r="O33" s="73" t="str">
        <f t="shared" si="6"/>
        <v xml:space="preserve">0 </v>
      </c>
      <c r="P33" s="216" t="str">
        <f t="shared" si="7"/>
        <v/>
      </c>
      <c r="Q33" s="84" t="str">
        <f t="shared" si="23"/>
        <v xml:space="preserve"> </v>
      </c>
      <c r="R33" s="85" t="str">
        <f t="shared" si="8"/>
        <v/>
      </c>
      <c r="S33" s="85" t="str">
        <f t="shared" si="9"/>
        <v/>
      </c>
      <c r="T33" s="127"/>
      <c r="U33" s="127"/>
      <c r="V33" s="201" t="str">
        <f t="shared" si="24"/>
        <v xml:space="preserve">0 </v>
      </c>
      <c r="W33" s="86" t="str">
        <f t="shared" si="10"/>
        <v/>
      </c>
      <c r="X33" s="91" t="str">
        <f t="shared" si="37"/>
        <v xml:space="preserve"> </v>
      </c>
      <c r="Y33" s="92" t="str">
        <f t="shared" si="38"/>
        <v/>
      </c>
      <c r="Z33" s="92" t="str">
        <f t="shared" si="13"/>
        <v/>
      </c>
      <c r="AA33" s="95"/>
      <c r="AB33" s="96"/>
      <c r="AC33" s="93" t="str">
        <f t="shared" si="25"/>
        <v>0</v>
      </c>
      <c r="AD33" s="218" t="str">
        <f t="shared" si="14"/>
        <v/>
      </c>
      <c r="AE33" s="205" t="str">
        <f t="shared" si="39"/>
        <v xml:space="preserve"> </v>
      </c>
      <c r="AF33" s="206" t="str">
        <f t="shared" si="40"/>
        <v/>
      </c>
      <c r="AG33" s="206" t="str">
        <f t="shared" si="26"/>
        <v/>
      </c>
      <c r="AH33" s="130"/>
      <c r="AI33" s="131"/>
      <c r="AJ33" s="220" t="str">
        <f t="shared" si="17"/>
        <v>0</v>
      </c>
      <c r="AK33" s="221" t="str">
        <f t="shared" si="27"/>
        <v/>
      </c>
      <c r="AL33" s="209" t="str">
        <f t="shared" si="41"/>
        <v xml:space="preserve"> </v>
      </c>
      <c r="AM33" s="210" t="str">
        <f t="shared" si="29"/>
        <v/>
      </c>
      <c r="AN33" s="210" t="str">
        <f t="shared" si="30"/>
        <v/>
      </c>
      <c r="AO33" s="134"/>
      <c r="AP33" s="163"/>
      <c r="AQ33" s="222" t="str">
        <f t="shared" si="18"/>
        <v>0</v>
      </c>
      <c r="AR33" s="213" t="str">
        <f t="shared" si="31"/>
        <v/>
      </c>
      <c r="AS33" s="214">
        <f t="shared" si="19"/>
        <v>0</v>
      </c>
      <c r="AT33" s="215">
        <f t="shared" si="20"/>
        <v>0</v>
      </c>
      <c r="BT33" s="32"/>
      <c r="BU33" s="32"/>
      <c r="BV33" s="32"/>
      <c r="BW33" s="32"/>
      <c r="BX33" s="32"/>
    </row>
    <row r="34" spans="1:76" ht="22.5" x14ac:dyDescent="0.45">
      <c r="A34" s="116"/>
      <c r="B34" s="159"/>
      <c r="C34" s="78" t="str">
        <f t="shared" si="21"/>
        <v xml:space="preserve"> </v>
      </c>
      <c r="D34" s="79" t="str">
        <f t="shared" si="0"/>
        <v/>
      </c>
      <c r="E34" s="199" t="str">
        <f t="shared" si="1"/>
        <v/>
      </c>
      <c r="F34" s="117"/>
      <c r="G34" s="117"/>
      <c r="H34" s="80" t="str">
        <f t="shared" si="2"/>
        <v xml:space="preserve">0 </v>
      </c>
      <c r="I34" s="80" t="str">
        <f t="shared" si="3"/>
        <v/>
      </c>
      <c r="J34" s="71" t="str">
        <f t="shared" si="22"/>
        <v xml:space="preserve"> </v>
      </c>
      <c r="K34" s="72" t="str">
        <f t="shared" si="4"/>
        <v/>
      </c>
      <c r="L34" s="72" t="str">
        <f t="shared" si="5"/>
        <v/>
      </c>
      <c r="M34" s="120"/>
      <c r="N34" s="121"/>
      <c r="O34" s="73" t="str">
        <f t="shared" si="6"/>
        <v xml:space="preserve">0 </v>
      </c>
      <c r="P34" s="216" t="str">
        <f t="shared" si="7"/>
        <v/>
      </c>
      <c r="Q34" s="84" t="str">
        <f t="shared" si="23"/>
        <v xml:space="preserve"> </v>
      </c>
      <c r="R34" s="85" t="str">
        <f t="shared" si="8"/>
        <v/>
      </c>
      <c r="S34" s="85" t="str">
        <f t="shared" si="9"/>
        <v/>
      </c>
      <c r="T34" s="127"/>
      <c r="U34" s="127"/>
      <c r="V34" s="201" t="str">
        <f t="shared" si="24"/>
        <v xml:space="preserve">0 </v>
      </c>
      <c r="W34" s="86" t="str">
        <f t="shared" si="10"/>
        <v/>
      </c>
      <c r="X34" s="91" t="str">
        <f t="shared" si="37"/>
        <v xml:space="preserve"> </v>
      </c>
      <c r="Y34" s="92" t="str">
        <f t="shared" si="38"/>
        <v/>
      </c>
      <c r="Z34" s="92" t="str">
        <f t="shared" si="13"/>
        <v/>
      </c>
      <c r="AA34" s="94"/>
      <c r="AB34" s="96"/>
      <c r="AC34" s="93" t="str">
        <f t="shared" si="25"/>
        <v>0</v>
      </c>
      <c r="AD34" s="218" t="str">
        <f t="shared" si="14"/>
        <v/>
      </c>
      <c r="AE34" s="205" t="str">
        <f t="shared" si="39"/>
        <v xml:space="preserve"> </v>
      </c>
      <c r="AF34" s="206" t="str">
        <f t="shared" si="40"/>
        <v/>
      </c>
      <c r="AG34" s="206" t="str">
        <f t="shared" si="26"/>
        <v/>
      </c>
      <c r="AH34" s="130"/>
      <c r="AI34" s="131"/>
      <c r="AJ34" s="220" t="str">
        <f t="shared" si="17"/>
        <v>0</v>
      </c>
      <c r="AK34" s="221" t="str">
        <f t="shared" si="27"/>
        <v/>
      </c>
      <c r="AL34" s="209" t="str">
        <f t="shared" si="41"/>
        <v xml:space="preserve"> </v>
      </c>
      <c r="AM34" s="210" t="str">
        <f t="shared" si="29"/>
        <v/>
      </c>
      <c r="AN34" s="210" t="str">
        <f t="shared" si="30"/>
        <v/>
      </c>
      <c r="AO34" s="134"/>
      <c r="AP34" s="134"/>
      <c r="AQ34" s="222" t="str">
        <f t="shared" si="18"/>
        <v>0</v>
      </c>
      <c r="AR34" s="213" t="str">
        <f t="shared" si="31"/>
        <v/>
      </c>
      <c r="AS34" s="214">
        <f t="shared" si="19"/>
        <v>0</v>
      </c>
      <c r="AT34" s="215">
        <f t="shared" si="20"/>
        <v>0</v>
      </c>
      <c r="BT34" s="32"/>
      <c r="BU34" s="32"/>
      <c r="BV34" s="32"/>
      <c r="BW34" s="32"/>
      <c r="BX34" s="32"/>
    </row>
    <row r="35" spans="1:76" ht="22.5" x14ac:dyDescent="0.45">
      <c r="A35" s="116"/>
      <c r="B35" s="159"/>
      <c r="C35" s="78" t="str">
        <f t="shared" si="21"/>
        <v xml:space="preserve"> </v>
      </c>
      <c r="D35" s="79" t="str">
        <f t="shared" si="0"/>
        <v/>
      </c>
      <c r="E35" s="199" t="str">
        <f t="shared" si="1"/>
        <v/>
      </c>
      <c r="F35" s="117"/>
      <c r="G35" s="117"/>
      <c r="H35" s="80" t="str">
        <f t="shared" si="2"/>
        <v xml:space="preserve">0 </v>
      </c>
      <c r="I35" s="80" t="str">
        <f t="shared" si="3"/>
        <v/>
      </c>
      <c r="J35" s="71" t="str">
        <f t="shared" si="22"/>
        <v xml:space="preserve"> </v>
      </c>
      <c r="K35" s="72" t="str">
        <f t="shared" si="4"/>
        <v/>
      </c>
      <c r="L35" s="72" t="str">
        <f t="shared" si="5"/>
        <v/>
      </c>
      <c r="M35" s="120"/>
      <c r="N35" s="121"/>
      <c r="O35" s="73" t="str">
        <f t="shared" si="6"/>
        <v xml:space="preserve">0 </v>
      </c>
      <c r="P35" s="216" t="str">
        <f t="shared" si="7"/>
        <v/>
      </c>
      <c r="Q35" s="84" t="str">
        <f t="shared" si="23"/>
        <v xml:space="preserve"> </v>
      </c>
      <c r="R35" s="85" t="str">
        <f t="shared" si="8"/>
        <v/>
      </c>
      <c r="S35" s="85" t="str">
        <f t="shared" si="9"/>
        <v/>
      </c>
      <c r="T35" s="127"/>
      <c r="U35" s="127"/>
      <c r="V35" s="201" t="str">
        <f t="shared" si="24"/>
        <v xml:space="preserve">0 </v>
      </c>
      <c r="W35" s="86" t="str">
        <f t="shared" si="10"/>
        <v/>
      </c>
      <c r="X35" s="91" t="str">
        <f t="shared" si="37"/>
        <v xml:space="preserve"> </v>
      </c>
      <c r="Y35" s="92" t="str">
        <f t="shared" si="38"/>
        <v/>
      </c>
      <c r="Z35" s="92" t="str">
        <f t="shared" si="13"/>
        <v/>
      </c>
      <c r="AA35" s="95"/>
      <c r="AB35" s="96"/>
      <c r="AC35" s="93" t="str">
        <f t="shared" si="25"/>
        <v>0</v>
      </c>
      <c r="AD35" s="218" t="str">
        <f t="shared" si="14"/>
        <v/>
      </c>
      <c r="AE35" s="205" t="str">
        <f t="shared" si="39"/>
        <v xml:space="preserve"> </v>
      </c>
      <c r="AF35" s="206" t="str">
        <f t="shared" si="40"/>
        <v/>
      </c>
      <c r="AG35" s="206" t="str">
        <f t="shared" si="26"/>
        <v/>
      </c>
      <c r="AH35" s="130"/>
      <c r="AI35" s="131"/>
      <c r="AJ35" s="220" t="str">
        <f t="shared" si="17"/>
        <v>0</v>
      </c>
      <c r="AK35" s="221" t="str">
        <f t="shared" si="27"/>
        <v/>
      </c>
      <c r="AL35" s="209" t="str">
        <f t="shared" si="41"/>
        <v xml:space="preserve"> </v>
      </c>
      <c r="AM35" s="210" t="str">
        <f t="shared" si="29"/>
        <v/>
      </c>
      <c r="AN35" s="210" t="str">
        <f t="shared" si="30"/>
        <v/>
      </c>
      <c r="AO35" s="134"/>
      <c r="AP35" s="134"/>
      <c r="AQ35" s="222" t="str">
        <f t="shared" si="18"/>
        <v>0</v>
      </c>
      <c r="AR35" s="213" t="str">
        <f t="shared" si="31"/>
        <v/>
      </c>
      <c r="AS35" s="214">
        <f t="shared" si="19"/>
        <v>0</v>
      </c>
      <c r="AT35" s="215">
        <f t="shared" si="20"/>
        <v>0</v>
      </c>
      <c r="BT35" s="32"/>
      <c r="BU35" s="32"/>
      <c r="BV35" s="32"/>
      <c r="BW35" s="32"/>
      <c r="BX35" s="32"/>
    </row>
    <row r="36" spans="1:76" ht="22.5" x14ac:dyDescent="0.45">
      <c r="A36" s="116"/>
      <c r="B36" s="159"/>
      <c r="C36" s="78" t="str">
        <f t="shared" si="21"/>
        <v xml:space="preserve"> </v>
      </c>
      <c r="D36" s="79" t="str">
        <f t="shared" si="0"/>
        <v/>
      </c>
      <c r="E36" s="199" t="str">
        <f t="shared" si="1"/>
        <v/>
      </c>
      <c r="F36" s="117"/>
      <c r="G36" s="117"/>
      <c r="H36" s="80" t="str">
        <f t="shared" si="2"/>
        <v xml:space="preserve">0 </v>
      </c>
      <c r="I36" s="80" t="str">
        <f t="shared" si="3"/>
        <v/>
      </c>
      <c r="J36" s="71" t="str">
        <f t="shared" si="22"/>
        <v xml:space="preserve"> </v>
      </c>
      <c r="K36" s="72" t="str">
        <f t="shared" si="4"/>
        <v/>
      </c>
      <c r="L36" s="72" t="str">
        <f t="shared" si="5"/>
        <v/>
      </c>
      <c r="M36" s="120"/>
      <c r="N36" s="121"/>
      <c r="O36" s="73" t="str">
        <f t="shared" si="6"/>
        <v xml:space="preserve">0 </v>
      </c>
      <c r="P36" s="216" t="str">
        <f t="shared" si="7"/>
        <v/>
      </c>
      <c r="Q36" s="84" t="str">
        <f t="shared" si="23"/>
        <v xml:space="preserve"> </v>
      </c>
      <c r="R36" s="85" t="str">
        <f t="shared" si="8"/>
        <v/>
      </c>
      <c r="S36" s="85" t="str">
        <f t="shared" si="9"/>
        <v/>
      </c>
      <c r="T36" s="127"/>
      <c r="U36" s="127"/>
      <c r="V36" s="201" t="str">
        <f t="shared" si="24"/>
        <v xml:space="preserve">0 </v>
      </c>
      <c r="W36" s="86" t="str">
        <f t="shared" si="10"/>
        <v/>
      </c>
      <c r="X36" s="91" t="str">
        <f t="shared" si="37"/>
        <v xml:space="preserve"> </v>
      </c>
      <c r="Y36" s="92" t="str">
        <f t="shared" si="38"/>
        <v/>
      </c>
      <c r="Z36" s="92" t="str">
        <f t="shared" si="13"/>
        <v/>
      </c>
      <c r="AA36" s="95"/>
      <c r="AB36" s="96"/>
      <c r="AC36" s="93" t="str">
        <f t="shared" si="25"/>
        <v>0</v>
      </c>
      <c r="AD36" s="218" t="str">
        <f t="shared" si="14"/>
        <v/>
      </c>
      <c r="AE36" s="205" t="str">
        <f t="shared" si="39"/>
        <v xml:space="preserve"> </v>
      </c>
      <c r="AF36" s="206" t="str">
        <f t="shared" si="40"/>
        <v/>
      </c>
      <c r="AG36" s="206" t="str">
        <f t="shared" si="26"/>
        <v/>
      </c>
      <c r="AH36" s="130"/>
      <c r="AI36" s="131"/>
      <c r="AJ36" s="220" t="str">
        <f t="shared" si="17"/>
        <v>0</v>
      </c>
      <c r="AK36" s="221" t="str">
        <f t="shared" si="27"/>
        <v/>
      </c>
      <c r="AL36" s="209" t="str">
        <f t="shared" si="41"/>
        <v xml:space="preserve"> </v>
      </c>
      <c r="AM36" s="210" t="str">
        <f t="shared" si="29"/>
        <v/>
      </c>
      <c r="AN36" s="210" t="str">
        <f t="shared" si="30"/>
        <v/>
      </c>
      <c r="AO36" s="134"/>
      <c r="AP36" s="134"/>
      <c r="AQ36" s="222" t="str">
        <f t="shared" si="18"/>
        <v>0</v>
      </c>
      <c r="AR36" s="213" t="str">
        <f t="shared" si="31"/>
        <v/>
      </c>
      <c r="AS36" s="214">
        <f t="shared" si="19"/>
        <v>0</v>
      </c>
      <c r="AT36" s="215">
        <f t="shared" si="20"/>
        <v>0</v>
      </c>
      <c r="BT36" s="32"/>
      <c r="BU36" s="32"/>
      <c r="BV36" s="32"/>
      <c r="BW36" s="32"/>
      <c r="BX36" s="32"/>
    </row>
    <row r="37" spans="1:76" ht="23.25" thickBot="1" x14ac:dyDescent="0.5">
      <c r="A37" s="116"/>
      <c r="B37" s="159"/>
      <c r="C37" s="78" t="str">
        <f t="shared" si="21"/>
        <v xml:space="preserve"> </v>
      </c>
      <c r="D37" s="79" t="str">
        <f t="shared" si="0"/>
        <v/>
      </c>
      <c r="E37" s="199" t="str">
        <f t="shared" si="1"/>
        <v/>
      </c>
      <c r="F37" s="117"/>
      <c r="G37" s="117"/>
      <c r="H37" s="80" t="str">
        <f t="shared" si="2"/>
        <v xml:space="preserve">0 </v>
      </c>
      <c r="I37" s="80" t="str">
        <f t="shared" si="3"/>
        <v/>
      </c>
      <c r="J37" s="71" t="str">
        <f t="shared" si="22"/>
        <v xml:space="preserve"> </v>
      </c>
      <c r="K37" s="72" t="str">
        <f t="shared" si="4"/>
        <v/>
      </c>
      <c r="L37" s="72" t="str">
        <f t="shared" si="5"/>
        <v/>
      </c>
      <c r="M37" s="120"/>
      <c r="N37" s="121"/>
      <c r="O37" s="73" t="str">
        <f t="shared" si="6"/>
        <v xml:space="preserve">0 </v>
      </c>
      <c r="P37" s="216" t="str">
        <f t="shared" si="7"/>
        <v/>
      </c>
      <c r="Q37" s="84" t="str">
        <f t="shared" si="23"/>
        <v xml:space="preserve"> </v>
      </c>
      <c r="R37" s="85" t="str">
        <f t="shared" si="8"/>
        <v/>
      </c>
      <c r="S37" s="85" t="str">
        <f t="shared" si="9"/>
        <v/>
      </c>
      <c r="T37" s="127"/>
      <c r="U37" s="127"/>
      <c r="V37" s="201" t="str">
        <f t="shared" si="24"/>
        <v xml:space="preserve">0 </v>
      </c>
      <c r="W37" s="86" t="str">
        <f t="shared" si="10"/>
        <v/>
      </c>
      <c r="X37" s="91" t="str">
        <f t="shared" si="37"/>
        <v xml:space="preserve"> </v>
      </c>
      <c r="Y37" s="92" t="str">
        <f t="shared" si="38"/>
        <v/>
      </c>
      <c r="Z37" s="92" t="str">
        <f t="shared" si="13"/>
        <v/>
      </c>
      <c r="AA37" s="95"/>
      <c r="AB37" s="96"/>
      <c r="AC37" s="93" t="str">
        <f t="shared" si="25"/>
        <v>0</v>
      </c>
      <c r="AD37" s="218" t="str">
        <f t="shared" si="14"/>
        <v/>
      </c>
      <c r="AE37" s="205" t="str">
        <f t="shared" si="39"/>
        <v xml:space="preserve"> </v>
      </c>
      <c r="AF37" s="206" t="str">
        <f t="shared" si="40"/>
        <v/>
      </c>
      <c r="AG37" s="206" t="str">
        <f t="shared" si="26"/>
        <v/>
      </c>
      <c r="AH37" s="130"/>
      <c r="AI37" s="131"/>
      <c r="AJ37" s="220" t="str">
        <f t="shared" si="17"/>
        <v>0</v>
      </c>
      <c r="AK37" s="221" t="str">
        <f t="shared" si="27"/>
        <v/>
      </c>
      <c r="AL37" s="209" t="str">
        <f t="shared" si="41"/>
        <v xml:space="preserve"> </v>
      </c>
      <c r="AM37" s="210" t="str">
        <f t="shared" si="29"/>
        <v/>
      </c>
      <c r="AN37" s="210" t="str">
        <f t="shared" si="30"/>
        <v/>
      </c>
      <c r="AO37" s="134"/>
      <c r="AP37" s="134"/>
      <c r="AQ37" s="222" t="str">
        <f t="shared" si="18"/>
        <v>0</v>
      </c>
      <c r="AR37" s="213" t="str">
        <f t="shared" si="31"/>
        <v/>
      </c>
      <c r="AS37" s="214">
        <f t="shared" si="19"/>
        <v>0</v>
      </c>
      <c r="AT37" s="215">
        <f t="shared" si="20"/>
        <v>0</v>
      </c>
      <c r="BT37" s="32"/>
      <c r="BU37" s="32"/>
      <c r="BV37" s="32"/>
      <c r="BW37" s="32"/>
      <c r="BX37" s="32"/>
    </row>
    <row r="38" spans="1:76" ht="23.25" thickBot="1" x14ac:dyDescent="0.5">
      <c r="A38" s="116"/>
      <c r="B38" s="159"/>
      <c r="C38" s="78" t="str">
        <f t="shared" si="21"/>
        <v xml:space="preserve"> </v>
      </c>
      <c r="D38" s="79" t="str">
        <f t="shared" si="0"/>
        <v/>
      </c>
      <c r="E38" s="199" t="str">
        <f t="shared" si="1"/>
        <v/>
      </c>
      <c r="F38" s="117"/>
      <c r="G38" s="117"/>
      <c r="H38" s="80" t="str">
        <f t="shared" si="2"/>
        <v xml:space="preserve">0 </v>
      </c>
      <c r="I38" s="80" t="str">
        <f t="shared" si="3"/>
        <v/>
      </c>
      <c r="J38" s="71" t="str">
        <f t="shared" si="22"/>
        <v xml:space="preserve"> </v>
      </c>
      <c r="K38" s="72" t="str">
        <f t="shared" si="4"/>
        <v/>
      </c>
      <c r="L38" s="72" t="str">
        <f t="shared" si="5"/>
        <v/>
      </c>
      <c r="M38" s="120"/>
      <c r="N38" s="121"/>
      <c r="O38" s="73" t="str">
        <f t="shared" si="6"/>
        <v xml:space="preserve">0 </v>
      </c>
      <c r="P38" s="216" t="str">
        <f t="shared" si="7"/>
        <v/>
      </c>
      <c r="Q38" s="84" t="str">
        <f t="shared" si="23"/>
        <v xml:space="preserve"> </v>
      </c>
      <c r="R38" s="85" t="str">
        <f t="shared" si="8"/>
        <v/>
      </c>
      <c r="S38" s="85" t="str">
        <f t="shared" si="9"/>
        <v/>
      </c>
      <c r="T38" s="127"/>
      <c r="U38" s="127"/>
      <c r="V38" s="201" t="str">
        <f t="shared" si="24"/>
        <v xml:space="preserve">0 </v>
      </c>
      <c r="W38" s="86" t="str">
        <f t="shared" si="10"/>
        <v/>
      </c>
      <c r="X38" s="91" t="str">
        <f t="shared" si="37"/>
        <v xml:space="preserve"> </v>
      </c>
      <c r="Y38" s="92" t="str">
        <f t="shared" si="38"/>
        <v/>
      </c>
      <c r="Z38" s="92" t="str">
        <f t="shared" si="13"/>
        <v/>
      </c>
      <c r="AA38" s="95"/>
      <c r="AB38" s="96"/>
      <c r="AC38" s="93" t="str">
        <f t="shared" si="25"/>
        <v>0</v>
      </c>
      <c r="AD38" s="218" t="str">
        <f t="shared" si="14"/>
        <v/>
      </c>
      <c r="AE38" s="205" t="str">
        <f t="shared" si="39"/>
        <v xml:space="preserve"> </v>
      </c>
      <c r="AF38" s="206" t="str">
        <f t="shared" si="40"/>
        <v/>
      </c>
      <c r="AG38" s="206" t="str">
        <f t="shared" si="26"/>
        <v/>
      </c>
      <c r="AH38" s="130"/>
      <c r="AI38" s="131"/>
      <c r="AJ38" s="220" t="str">
        <f t="shared" si="17"/>
        <v>0</v>
      </c>
      <c r="AK38" s="221" t="str">
        <f t="shared" si="27"/>
        <v/>
      </c>
      <c r="AL38" s="209" t="str">
        <f t="shared" si="41"/>
        <v xml:space="preserve"> </v>
      </c>
      <c r="AM38" s="210" t="str">
        <f t="shared" si="29"/>
        <v/>
      </c>
      <c r="AN38" s="210" t="str">
        <f t="shared" si="30"/>
        <v/>
      </c>
      <c r="AO38" s="134"/>
      <c r="AP38" s="134"/>
      <c r="AQ38" s="222" t="str">
        <f t="shared" si="18"/>
        <v>0</v>
      </c>
      <c r="AR38" s="213" t="str">
        <f t="shared" si="31"/>
        <v/>
      </c>
      <c r="AS38" s="214">
        <f t="shared" si="19"/>
        <v>0</v>
      </c>
      <c r="AT38" s="215">
        <f t="shared" si="20"/>
        <v>0</v>
      </c>
      <c r="AV38" s="629">
        <v>1</v>
      </c>
      <c r="AW38" s="630"/>
      <c r="AX38" s="631"/>
      <c r="AZ38" s="249"/>
      <c r="BA38" s="250">
        <v>3</v>
      </c>
      <c r="BB38" s="251"/>
      <c r="BD38" s="632">
        <v>3</v>
      </c>
      <c r="BE38" s="633"/>
      <c r="BF38" s="634"/>
      <c r="BH38" s="635">
        <v>4</v>
      </c>
      <c r="BI38" s="636"/>
      <c r="BJ38" s="637"/>
      <c r="BL38" s="647">
        <v>5</v>
      </c>
      <c r="BM38" s="648"/>
      <c r="BN38" s="649"/>
      <c r="BP38" s="618">
        <v>6</v>
      </c>
      <c r="BQ38" s="619"/>
      <c r="BR38" s="620"/>
      <c r="BT38" s="32"/>
      <c r="BU38" s="32"/>
      <c r="BV38" s="32"/>
      <c r="BW38" s="32"/>
      <c r="BX38" s="32"/>
    </row>
    <row r="39" spans="1:76" ht="23.25" thickBot="1" x14ac:dyDescent="0.5">
      <c r="A39" s="116"/>
      <c r="B39" s="159"/>
      <c r="C39" s="78" t="str">
        <f t="shared" si="21"/>
        <v xml:space="preserve"> </v>
      </c>
      <c r="D39" s="79" t="str">
        <f t="shared" si="0"/>
        <v/>
      </c>
      <c r="E39" s="199" t="str">
        <f t="shared" si="1"/>
        <v/>
      </c>
      <c r="F39" s="117"/>
      <c r="G39" s="117"/>
      <c r="H39" s="80" t="str">
        <f t="shared" si="2"/>
        <v xml:space="preserve">0 </v>
      </c>
      <c r="I39" s="80" t="str">
        <f t="shared" si="3"/>
        <v/>
      </c>
      <c r="J39" s="71" t="str">
        <f t="shared" si="22"/>
        <v xml:space="preserve"> </v>
      </c>
      <c r="K39" s="72" t="str">
        <f t="shared" si="4"/>
        <v/>
      </c>
      <c r="L39" s="72" t="str">
        <f t="shared" si="5"/>
        <v/>
      </c>
      <c r="M39" s="120"/>
      <c r="N39" s="121"/>
      <c r="O39" s="73" t="str">
        <f t="shared" si="6"/>
        <v xml:space="preserve">0 </v>
      </c>
      <c r="P39" s="216" t="str">
        <f t="shared" si="7"/>
        <v/>
      </c>
      <c r="Q39" s="84" t="str">
        <f t="shared" si="23"/>
        <v xml:space="preserve"> </v>
      </c>
      <c r="R39" s="85" t="str">
        <f t="shared" si="8"/>
        <v/>
      </c>
      <c r="S39" s="85" t="str">
        <f t="shared" si="9"/>
        <v/>
      </c>
      <c r="T39" s="127"/>
      <c r="U39" s="127"/>
      <c r="V39" s="201" t="str">
        <f t="shared" si="24"/>
        <v xml:space="preserve">0 </v>
      </c>
      <c r="W39" s="86" t="str">
        <f t="shared" si="10"/>
        <v/>
      </c>
      <c r="X39" s="91" t="str">
        <f t="shared" si="37"/>
        <v xml:space="preserve"> </v>
      </c>
      <c r="Y39" s="92" t="str">
        <f t="shared" si="38"/>
        <v/>
      </c>
      <c r="Z39" s="92" t="str">
        <f t="shared" si="13"/>
        <v/>
      </c>
      <c r="AA39" s="95"/>
      <c r="AB39" s="96"/>
      <c r="AC39" s="93" t="str">
        <f t="shared" si="25"/>
        <v>0</v>
      </c>
      <c r="AD39" s="218" t="str">
        <f t="shared" si="14"/>
        <v/>
      </c>
      <c r="AE39" s="205" t="str">
        <f t="shared" si="39"/>
        <v xml:space="preserve"> </v>
      </c>
      <c r="AF39" s="206" t="str">
        <f t="shared" si="40"/>
        <v/>
      </c>
      <c r="AG39" s="206" t="str">
        <f t="shared" si="26"/>
        <v/>
      </c>
      <c r="AH39" s="130"/>
      <c r="AI39" s="131"/>
      <c r="AJ39" s="220" t="str">
        <f t="shared" si="17"/>
        <v>0</v>
      </c>
      <c r="AK39" s="221" t="str">
        <f t="shared" si="27"/>
        <v/>
      </c>
      <c r="AL39" s="209" t="str">
        <f t="shared" si="41"/>
        <v xml:space="preserve"> </v>
      </c>
      <c r="AM39" s="210" t="str">
        <f t="shared" si="29"/>
        <v/>
      </c>
      <c r="AN39" s="210" t="str">
        <f t="shared" si="30"/>
        <v/>
      </c>
      <c r="AO39" s="134"/>
      <c r="AP39" s="134"/>
      <c r="AQ39" s="222" t="str">
        <f t="shared" si="18"/>
        <v>0</v>
      </c>
      <c r="AR39" s="213" t="str">
        <f t="shared" si="31"/>
        <v/>
      </c>
      <c r="AS39" s="214">
        <f t="shared" si="19"/>
        <v>0</v>
      </c>
      <c r="AT39" s="215">
        <f t="shared" si="20"/>
        <v>0</v>
      </c>
      <c r="AV39" s="638" t="s">
        <v>41</v>
      </c>
      <c r="AW39" s="639"/>
      <c r="AX39" s="640"/>
      <c r="AZ39" s="252" t="s">
        <v>41</v>
      </c>
      <c r="BA39" s="253"/>
      <c r="BB39" s="254"/>
      <c r="BD39" s="621" t="s">
        <v>41</v>
      </c>
      <c r="BE39" s="622"/>
      <c r="BF39" s="623"/>
      <c r="BH39" s="624" t="s">
        <v>41</v>
      </c>
      <c r="BI39" s="625"/>
      <c r="BJ39" s="626"/>
      <c r="BL39" s="255" t="s">
        <v>41</v>
      </c>
      <c r="BM39" s="256"/>
      <c r="BN39" s="257"/>
      <c r="BP39" s="258" t="s">
        <v>41</v>
      </c>
      <c r="BQ39" s="259"/>
      <c r="BR39" s="260"/>
      <c r="BT39" s="32"/>
      <c r="BU39" s="32"/>
      <c r="BV39" s="32"/>
      <c r="BW39" s="32"/>
      <c r="BX39" s="32"/>
    </row>
    <row r="40" spans="1:76" ht="22.5" x14ac:dyDescent="0.45">
      <c r="A40" s="116"/>
      <c r="B40" s="159"/>
      <c r="C40" s="78" t="str">
        <f t="shared" si="21"/>
        <v xml:space="preserve"> </v>
      </c>
      <c r="D40" s="79" t="str">
        <f t="shared" si="0"/>
        <v/>
      </c>
      <c r="E40" s="199" t="str">
        <f t="shared" si="1"/>
        <v/>
      </c>
      <c r="F40" s="117"/>
      <c r="G40" s="117"/>
      <c r="H40" s="80" t="str">
        <f t="shared" si="2"/>
        <v xml:space="preserve">0 </v>
      </c>
      <c r="I40" s="80" t="str">
        <f t="shared" si="3"/>
        <v/>
      </c>
      <c r="J40" s="71" t="str">
        <f t="shared" si="22"/>
        <v xml:space="preserve"> </v>
      </c>
      <c r="K40" s="72" t="str">
        <f t="shared" si="4"/>
        <v/>
      </c>
      <c r="L40" s="72" t="str">
        <f t="shared" si="5"/>
        <v/>
      </c>
      <c r="M40" s="120"/>
      <c r="N40" s="121"/>
      <c r="O40" s="73" t="str">
        <f t="shared" si="6"/>
        <v xml:space="preserve">0 </v>
      </c>
      <c r="P40" s="216" t="str">
        <f t="shared" si="7"/>
        <v/>
      </c>
      <c r="Q40" s="84" t="str">
        <f t="shared" si="23"/>
        <v xml:space="preserve"> </v>
      </c>
      <c r="R40" s="85" t="str">
        <f t="shared" si="8"/>
        <v/>
      </c>
      <c r="S40" s="85" t="str">
        <f t="shared" si="9"/>
        <v/>
      </c>
      <c r="T40" s="127"/>
      <c r="U40" s="127"/>
      <c r="V40" s="201" t="str">
        <f t="shared" si="24"/>
        <v xml:space="preserve">0 </v>
      </c>
      <c r="W40" s="86" t="str">
        <f t="shared" si="10"/>
        <v/>
      </c>
      <c r="X40" s="91" t="str">
        <f t="shared" si="37"/>
        <v xml:space="preserve"> </v>
      </c>
      <c r="Y40" s="92" t="str">
        <f t="shared" si="38"/>
        <v/>
      </c>
      <c r="Z40" s="92" t="str">
        <f t="shared" si="13"/>
        <v/>
      </c>
      <c r="AA40" s="95"/>
      <c r="AB40" s="96"/>
      <c r="AC40" s="93" t="str">
        <f t="shared" si="25"/>
        <v>0</v>
      </c>
      <c r="AD40" s="218" t="str">
        <f t="shared" si="14"/>
        <v/>
      </c>
      <c r="AE40" s="205" t="str">
        <f t="shared" si="39"/>
        <v xml:space="preserve"> </v>
      </c>
      <c r="AF40" s="206" t="str">
        <f t="shared" si="40"/>
        <v/>
      </c>
      <c r="AG40" s="206" t="str">
        <f t="shared" si="26"/>
        <v/>
      </c>
      <c r="AH40" s="130"/>
      <c r="AI40" s="131"/>
      <c r="AJ40" s="220" t="str">
        <f t="shared" si="17"/>
        <v>0</v>
      </c>
      <c r="AK40" s="221" t="str">
        <f t="shared" si="27"/>
        <v/>
      </c>
      <c r="AL40" s="209" t="str">
        <f t="shared" si="41"/>
        <v xml:space="preserve"> </v>
      </c>
      <c r="AM40" s="210" t="str">
        <f t="shared" si="29"/>
        <v/>
      </c>
      <c r="AN40" s="210" t="str">
        <f t="shared" si="30"/>
        <v/>
      </c>
      <c r="AO40" s="134"/>
      <c r="AP40" s="134"/>
      <c r="AQ40" s="222" t="str">
        <f t="shared" si="18"/>
        <v>0</v>
      </c>
      <c r="AR40" s="213" t="str">
        <f t="shared" si="31"/>
        <v/>
      </c>
      <c r="AS40" s="214">
        <f t="shared" si="19"/>
        <v>0</v>
      </c>
      <c r="AT40" s="215">
        <f t="shared" si="20"/>
        <v>0</v>
      </c>
      <c r="AV40" s="261">
        <v>1</v>
      </c>
      <c r="AW40" s="236">
        <f>COUNTIF(C4:C43,AV21)</f>
        <v>1</v>
      </c>
      <c r="AX40" s="262">
        <f>IF(AW40=1,AW21,IF(AW40=2,((AW21+AW22)/AW40),IF(AW40=3,((AW21+AW22+AW23)/AW40),IF(AW40=4,((AW21+AW22+AW23+AW24)/AW40),IF(AW40=5,((AW21+AW22+AW23+AW24+AW25)/AW40),IF(AW40=6,((AW21+AW22+AW23+AW24+AW25+AW26)/AW40),IF(AW40=7,((AW21+AW22+AW23+AW24+AW25+AW26+AW27)/AW40),IF(AW40=8,((AW21+AW22+AW23+AW24+AW25+AW26+AW27+AW28)/AW40),""))))))))</f>
        <v>14</v>
      </c>
      <c r="AZ40" s="263">
        <v>1</v>
      </c>
      <c r="BA40" s="264">
        <f>COUNTIF(J4:J43,AZ21)</f>
        <v>1</v>
      </c>
      <c r="BB40" s="265">
        <f>IF(BA40=1,BA21,IF(BA40=2,((BA21+BA22)/BA40),IF(BA40=3,((BA21+BA22+BA23)/BA40),IF(BA40=4,((BA21+BA22+BA23+BA24)/BA40),IF(BA40=5,((BA21+BA22+BA23+BA24+BA25)/BA40),IF(BA40=6,((BA21+BA22+BA23+BA24+BA25+BA26)/BA40),IF(BA40=7,((BA21+BA22+BA23+BA24+BA25+BA26+BA27)/BA40),IF(BA40=8,((BA21+BA22+BA23+BA24+BA25+BA26+BA27+BA28)/BA40),""))))))))</f>
        <v>13</v>
      </c>
      <c r="BD40" s="266">
        <v>1</v>
      </c>
      <c r="BE40" s="267">
        <f>COUNTIF(Q4:Q43,BD21)</f>
        <v>1</v>
      </c>
      <c r="BF40" s="268">
        <f>IF(BE40=1,BE21,IF(BE40=2,((BE21+BE22)/BE40),IF(BE40=3,((BE21+BE22+BE23)/BE40),IF(BE40=4,((BE21+BE22+BE23+BE24)/BE40),IF(BE40=5,((BE21+BE22+BE23+BE24+BE25)/BE40),IF(BE40=6,((BE21+BE22+BE23+BE24+BE25+BE26)/BE40),IF(BE40=7,((BE21+BE22+BE23+BE24+BE25+BE26+BE27)/BE40),IF(BE40=8,((BE21+BE22+BE23+BE24+BE25+BE26+BE27+BE28)/BE40),""))))))))</f>
        <v>9</v>
      </c>
      <c r="BH40" s="269">
        <v>1</v>
      </c>
      <c r="BI40" s="242">
        <f>COUNTIF(X4:X43,BH21)</f>
        <v>1</v>
      </c>
      <c r="BJ40" s="270">
        <f>IF(BI40=1,BI21,IF(BI40=2,((BI21+BI22)/BI40),IF(BI40=3,((BI21+BI22+BI23)/BI40),IF(BI40=4,((BI21+BI22+BI23+BI24)/BI40),IF(BI40=5,((BI21+BI22+BI23+BI24+BI25)/BI40),IF(BI40=6,((BI21+BI22+BI23+BI24+BI25+BI26)/BI40),IF(BI40=7,((BI21+BI22+BI23+BI24+BI25+BI26+BI27)/BI40),IF(BI40=8,((BI21+BI22+BI23+BI24+BI25+BI26+BI27+BI28)/BI40),""))))))))</f>
        <v>11</v>
      </c>
      <c r="BL40" s="271">
        <v>1</v>
      </c>
      <c r="BM40" s="233">
        <f>COUNTIF($AE$4:$AE$43,BL21)</f>
        <v>1</v>
      </c>
      <c r="BN40" s="272">
        <f>IF(BM40=1,BM21,IF(BM40=2,((BM21+BM22)/BM40),IF(BM40=3,((BM21+BM22+BM23)/BM40),IF(BM40=4,((BM21+BM22+BM23+BM24)/BM40),IF(BM40=5,((BM21+BM22+BM23+BM24+BM25)/BM40),IF(BM40=6,((BM21+BM22+BM23+BM24+BM25+BM26)/BM40),IF(BM40=7,((BM21+BM22+BM23+BM24+BM25+BM26+BM27)/BM40),IF(BM40=8,((BM21+BM22+BM23+BM24+BM25+BM26+BM27+BM28)/BM40),""))))))))</f>
        <v>11</v>
      </c>
      <c r="BP40" s="273">
        <v>1</v>
      </c>
      <c r="BQ40" s="234">
        <f>COUNTIF($AL$4:$AL$43,BP21)</f>
        <v>0</v>
      </c>
      <c r="BR40" s="274" t="str">
        <f>IF(BQ40=1,BQ21,IF(BQ40=2,((BQ21+BQ22)/BQ40),IF(BQ40=3,((BQ21+BQ22+BQ23)/BQ40),IF(BQ40=4,((BQ21+BQ22+BQ23+BQ24)/BQ40),IF(BQ40=5,((BQ21+BQ22+BQ23+BQ24+BQ25)/BQ40),IF(BQ40=6,((BQ21+BQ22+BQ23+BQ24+BQ25+BQ26)/BQ40),IF(BQ40=7,((BQ21+BQ22+BQ23+BQ24+BQ25+BQ26+BQ27)/BQ40),IF(BQ40=8,((BQ21+BQ22+BQ23+BQ24+BQ25+BQ26+BQ27+BQ28)/BQ40),""))))))))</f>
        <v/>
      </c>
      <c r="BT40" s="32"/>
      <c r="BU40" s="32"/>
      <c r="BV40" s="32"/>
      <c r="BW40" s="32"/>
      <c r="BX40" s="32"/>
    </row>
    <row r="41" spans="1:76" ht="22.5" x14ac:dyDescent="0.45">
      <c r="A41" s="116"/>
      <c r="B41" s="159"/>
      <c r="C41" s="78" t="str">
        <f t="shared" si="21"/>
        <v xml:space="preserve"> </v>
      </c>
      <c r="D41" s="79" t="str">
        <f t="shared" si="0"/>
        <v/>
      </c>
      <c r="E41" s="199" t="str">
        <f t="shared" si="1"/>
        <v/>
      </c>
      <c r="F41" s="117"/>
      <c r="G41" s="117"/>
      <c r="H41" s="80" t="str">
        <f t="shared" si="2"/>
        <v xml:space="preserve">0 </v>
      </c>
      <c r="I41" s="80" t="str">
        <f t="shared" si="3"/>
        <v/>
      </c>
      <c r="J41" s="71" t="str">
        <f t="shared" si="22"/>
        <v xml:space="preserve"> </v>
      </c>
      <c r="K41" s="72" t="str">
        <f t="shared" si="4"/>
        <v/>
      </c>
      <c r="L41" s="72" t="str">
        <f t="shared" si="5"/>
        <v/>
      </c>
      <c r="M41" s="120"/>
      <c r="N41" s="121"/>
      <c r="O41" s="73" t="str">
        <f t="shared" si="6"/>
        <v xml:space="preserve">0 </v>
      </c>
      <c r="P41" s="216" t="str">
        <f t="shared" si="7"/>
        <v/>
      </c>
      <c r="Q41" s="84" t="str">
        <f t="shared" si="23"/>
        <v xml:space="preserve"> </v>
      </c>
      <c r="R41" s="85" t="str">
        <f t="shared" si="8"/>
        <v/>
      </c>
      <c r="S41" s="85" t="str">
        <f t="shared" si="9"/>
        <v/>
      </c>
      <c r="T41" s="127"/>
      <c r="U41" s="127"/>
      <c r="V41" s="201" t="str">
        <f t="shared" si="24"/>
        <v xml:space="preserve">0 </v>
      </c>
      <c r="W41" s="86" t="str">
        <f t="shared" si="10"/>
        <v/>
      </c>
      <c r="X41" s="91" t="str">
        <f t="shared" si="37"/>
        <v xml:space="preserve"> </v>
      </c>
      <c r="Y41" s="92" t="str">
        <f t="shared" si="38"/>
        <v/>
      </c>
      <c r="Z41" s="92" t="str">
        <f t="shared" si="13"/>
        <v/>
      </c>
      <c r="AA41" s="95"/>
      <c r="AB41" s="96"/>
      <c r="AC41" s="93" t="str">
        <f t="shared" si="25"/>
        <v>0</v>
      </c>
      <c r="AD41" s="218" t="str">
        <f t="shared" si="14"/>
        <v/>
      </c>
      <c r="AE41" s="205" t="str">
        <f t="shared" si="39"/>
        <v xml:space="preserve"> </v>
      </c>
      <c r="AF41" s="206" t="str">
        <f t="shared" si="40"/>
        <v/>
      </c>
      <c r="AG41" s="206" t="str">
        <f t="shared" si="26"/>
        <v/>
      </c>
      <c r="AH41" s="130"/>
      <c r="AI41" s="131"/>
      <c r="AJ41" s="220" t="str">
        <f t="shared" si="17"/>
        <v>0</v>
      </c>
      <c r="AK41" s="221" t="str">
        <f t="shared" si="27"/>
        <v/>
      </c>
      <c r="AL41" s="209" t="str">
        <f t="shared" si="41"/>
        <v xml:space="preserve"> </v>
      </c>
      <c r="AM41" s="210" t="str">
        <f t="shared" si="29"/>
        <v/>
      </c>
      <c r="AN41" s="210" t="str">
        <f t="shared" si="30"/>
        <v/>
      </c>
      <c r="AO41" s="134"/>
      <c r="AP41" s="134"/>
      <c r="AQ41" s="222" t="str">
        <f t="shared" si="18"/>
        <v>0</v>
      </c>
      <c r="AR41" s="213" t="str">
        <f t="shared" si="31"/>
        <v/>
      </c>
      <c r="AS41" s="214">
        <f t="shared" si="19"/>
        <v>0</v>
      </c>
      <c r="AT41" s="215">
        <f t="shared" si="20"/>
        <v>0</v>
      </c>
      <c r="AV41" s="261">
        <v>2</v>
      </c>
      <c r="AW41" s="236">
        <f>COUNTIF(C4:C43,AV22)</f>
        <v>2</v>
      </c>
      <c r="AX41" s="262">
        <f>IF(AW41=1,AW22,IF(AW41=2,((AW22+AW23)/AW41),IF(AW41=3,((AW22+AW23+AW24)/AW41),IF(AW41=4,((AW22+AW23+AW24+AW25)/AW41),IF(AW41=5,((AW22+AW23+AW24+AW25+AW26)/AW41),IF(AW41=6,((AW22+AW23+AW24+AW25+AW26+AW27)/AW41),IF(AW41=7,((AW22+AW23+AW24+AW25+AW26+AW27+AW28)/AW41),"")))))))</f>
        <v>11</v>
      </c>
      <c r="AZ41" s="263">
        <v>2</v>
      </c>
      <c r="BA41" s="264">
        <f>COUNTIF(J4:J43,AZ22)</f>
        <v>1</v>
      </c>
      <c r="BB41" s="265">
        <f>IF(BA41=1,BA22,IF(BA41=2,((BA22+BA23)/BA41),IF(BA41=3,((BA22+BA23+BA24)/BA41),IF(BA41=4,((BA22+BA23+BA24+BA25)/BA41),IF(BA41=5,((BA22+BA23+BA24+BA25+BA26)/BA41),IF(BA41=6,((BA22+BA23+BA24+BA25+BA26+BA27)/BA41),IF(BA41=7,((BA22+BA23+BA24+BA25+BA26+BA27+BA28)/BA41),IF(BA41=8,((BA22+BA23+BA24+BA25+BA26+BA27+BA28+BA29)/BA41),""))))))))</f>
        <v>11</v>
      </c>
      <c r="BD41" s="275">
        <v>2</v>
      </c>
      <c r="BE41" s="240">
        <f>COUNTIF(Q4:Q43,BD22)</f>
        <v>1</v>
      </c>
      <c r="BF41" s="276">
        <f>IF(BE41=1,BE22,IF(BE41=2,((BE22+BE23)/BE41),IF(BE41=3,((BE22+BE23+BE24)/BE41),IF(BE41=4,((BE22+BE23+BE24+BE25)/BE41),IF(BE41=5,((BE22+BE23+BE24+BE25+BE26)/BE41),IF(BE41=6,((BE22+BE23+BE24+BE25+BE26+BE27)/BE41),IF(BE41=7,((BE22+BE23+BE24+BE25+BE26+BE27+BE28)/BE41),IF(BE41=8,((BE22+BE23+BE24+BE25+BE26+BE27+BE28+BE29)/BE41),""))))))))</f>
        <v>7</v>
      </c>
      <c r="BH41" s="269">
        <v>2</v>
      </c>
      <c r="BI41" s="242">
        <f>COUNTIF(X4:X43,BH22)</f>
        <v>1</v>
      </c>
      <c r="BJ41" s="270">
        <f t="shared" ref="BJ41:BJ49" si="48">IF(BI41=1,BI22,IF(BI41=2,((BI22+BI23)/BI41),IF(BI41=3,((BI22+BI23+BI24)/BI41),IF(BI41=4,((BI22+BI23+BI24+BI25)/BI41),IF(BI41=5,((BI22+BI23+BI24+BI25+BI26)/BI41),IF(BI41=6,((BI22+BI23+BI24+BI25+BI26+BI27)/BI41),IF(BI41=7,((BI22+BI23+BI24+BI25+BI26+BI27+BI28)/BI41),IF(BI41=8,((BI22+BI23+BI24+BI25+BI26+BI27+BI28+BI29)/BI41),""))))))))</f>
        <v>9</v>
      </c>
      <c r="BL41" s="271">
        <v>2</v>
      </c>
      <c r="BM41" s="233">
        <f t="shared" ref="BM41:BM49" si="49">COUNTIF($AE$4:$AE$43,BL22)</f>
        <v>1</v>
      </c>
      <c r="BN41" s="272">
        <f t="shared" ref="BN41:BN49" si="50">IF(BM41=1,BM22,IF(BM41=2,((BM22+BM23)/BM41),IF(BM41=3,((BM22+BM23+BM24)/BM41),IF(BM41=4,((BM22+BM23+BM24+BM25)/BM41),IF(BM41=5,((BM22+BM23+BM24+BM25+BM26)/BM41),IF(BM41=6,((BM22+BM23+BM24+BM25+BM26+BM27)/BM41),IF(BM41=7,((BM22+BM23+BM24+BM25+BM26+BM27+BM28)/BM41),IF(BM41=8,((BM22+BM23+BM24+BM25+BM26+BM27+BM28+BM29)/BM41),""))))))))</f>
        <v>9</v>
      </c>
      <c r="BP41" s="273">
        <v>2</v>
      </c>
      <c r="BQ41" s="234">
        <f t="shared" ref="BQ41:BQ49" si="51">COUNTIF($AL$4:$AL$43,BP22)</f>
        <v>0</v>
      </c>
      <c r="BR41" s="274" t="str">
        <f t="shared" ref="BR41:BR49" si="52">IF(BQ41=1,BQ22,IF(BQ41=2,((BQ22+BQ23)/BQ41),IF(BQ41=3,((BQ22+BQ23+BQ24)/BQ41),IF(BQ41=4,((BQ22+BQ23+BQ24+BQ25)/BQ41),IF(BQ41=5,((BQ22+BQ23+BQ24+BQ25+BQ26)/BQ41),IF(BQ41=6,((BQ22+BQ23+BQ24+BQ25+BQ26+BQ27)/BQ41),IF(BQ41=7,((BQ22+BQ23+BQ24+BQ25+BQ26+BQ27+BQ28)/BQ41),IF(BQ41=8,((BQ22+BQ23+BQ24+BQ25+BQ26+BQ27+BQ28+BQ29)/BQ41),""))))))))</f>
        <v/>
      </c>
      <c r="BT41" s="32"/>
      <c r="BU41" s="32"/>
      <c r="BV41" s="32"/>
      <c r="BW41" s="32"/>
      <c r="BX41" s="32"/>
    </row>
    <row r="42" spans="1:76" ht="22.5" x14ac:dyDescent="0.45">
      <c r="A42" s="116"/>
      <c r="B42" s="159"/>
      <c r="C42" s="78" t="str">
        <f t="shared" si="21"/>
        <v xml:space="preserve"> </v>
      </c>
      <c r="D42" s="79" t="str">
        <f t="shared" si="0"/>
        <v/>
      </c>
      <c r="E42" s="199" t="str">
        <f t="shared" si="1"/>
        <v/>
      </c>
      <c r="F42" s="117"/>
      <c r="G42" s="117"/>
      <c r="H42" s="80" t="str">
        <f t="shared" si="2"/>
        <v xml:space="preserve">0 </v>
      </c>
      <c r="I42" s="80" t="str">
        <f t="shared" si="3"/>
        <v/>
      </c>
      <c r="J42" s="71" t="str">
        <f t="shared" si="22"/>
        <v xml:space="preserve"> </v>
      </c>
      <c r="K42" s="72" t="str">
        <f t="shared" si="4"/>
        <v/>
      </c>
      <c r="L42" s="72" t="str">
        <f t="shared" si="5"/>
        <v/>
      </c>
      <c r="M42" s="120"/>
      <c r="N42" s="121"/>
      <c r="O42" s="73" t="str">
        <f t="shared" si="6"/>
        <v xml:space="preserve">0 </v>
      </c>
      <c r="P42" s="216" t="str">
        <f t="shared" si="7"/>
        <v/>
      </c>
      <c r="Q42" s="84" t="str">
        <f t="shared" si="23"/>
        <v xml:space="preserve"> </v>
      </c>
      <c r="R42" s="85" t="str">
        <f t="shared" si="8"/>
        <v/>
      </c>
      <c r="S42" s="85" t="str">
        <f t="shared" si="9"/>
        <v/>
      </c>
      <c r="T42" s="127"/>
      <c r="U42" s="127"/>
      <c r="V42" s="201" t="str">
        <f t="shared" si="24"/>
        <v xml:space="preserve">0 </v>
      </c>
      <c r="W42" s="86" t="str">
        <f t="shared" si="10"/>
        <v/>
      </c>
      <c r="X42" s="91" t="str">
        <f t="shared" si="37"/>
        <v xml:space="preserve"> </v>
      </c>
      <c r="Y42" s="92" t="str">
        <f t="shared" si="38"/>
        <v/>
      </c>
      <c r="Z42" s="92" t="str">
        <f t="shared" si="13"/>
        <v/>
      </c>
      <c r="AA42" s="95"/>
      <c r="AB42" s="96"/>
      <c r="AC42" s="93" t="str">
        <f t="shared" si="25"/>
        <v>0</v>
      </c>
      <c r="AD42" s="218" t="str">
        <f t="shared" si="14"/>
        <v/>
      </c>
      <c r="AE42" s="205" t="str">
        <f t="shared" si="39"/>
        <v xml:space="preserve"> </v>
      </c>
      <c r="AF42" s="206" t="str">
        <f t="shared" si="40"/>
        <v/>
      </c>
      <c r="AG42" s="206" t="str">
        <f t="shared" si="26"/>
        <v/>
      </c>
      <c r="AH42" s="130"/>
      <c r="AI42" s="131"/>
      <c r="AJ42" s="220" t="str">
        <f t="shared" si="17"/>
        <v>0</v>
      </c>
      <c r="AK42" s="221" t="str">
        <f t="shared" si="27"/>
        <v/>
      </c>
      <c r="AL42" s="209" t="str">
        <f t="shared" si="41"/>
        <v xml:space="preserve"> </v>
      </c>
      <c r="AM42" s="210" t="str">
        <f t="shared" si="29"/>
        <v/>
      </c>
      <c r="AN42" s="210" t="str">
        <f t="shared" si="30"/>
        <v/>
      </c>
      <c r="AO42" s="134"/>
      <c r="AP42" s="134"/>
      <c r="AQ42" s="222" t="str">
        <f t="shared" si="18"/>
        <v>0</v>
      </c>
      <c r="AR42" s="213" t="str">
        <f t="shared" si="31"/>
        <v/>
      </c>
      <c r="AS42" s="214">
        <f t="shared" si="19"/>
        <v>0</v>
      </c>
      <c r="AT42" s="215">
        <f t="shared" si="20"/>
        <v>0</v>
      </c>
      <c r="AV42" s="261">
        <v>3</v>
      </c>
      <c r="AW42" s="236">
        <f>COUNTIF(C4:C43,AV23)</f>
        <v>0</v>
      </c>
      <c r="AX42" s="262" t="str">
        <f>IF(AW42=1,AW23,IF(AW42=2,((AW23+AW24)/AW42),IF(AW42=3,((AW23+AW24+AW25)/AW42),IF(AW42=4,((AW23+AW24+AW25+AW26)/AW42),IF(AW42=5,((AW23+AW24+AW25+AW26+AW27)/AW42),IF(AW42=6,((AW23+AW24+AW25+AW26+AW27+AW28)/AW42),""))))))</f>
        <v/>
      </c>
      <c r="AZ42" s="263">
        <v>3</v>
      </c>
      <c r="BA42" s="264">
        <f>COUNTIF(J4:J43,AZ23)</f>
        <v>1</v>
      </c>
      <c r="BB42" s="265">
        <f>IF(BA42=1,BA23,IF(BA42=2,((BA23+BA24)/BA42),IF(BA42=3,((BA23+BA24+BA25)/BA42),IF(BA42=4,((BA23+BA24+BA25+BA26)/BA42),IF(BA42=5,((BA23+BA24+BA25+BA26+BA27)/BA42),IF(BA42=6,((BA23+BA24+BA25+BA26+BA27+BA28)/BA42),IF(BA42=7,((BA23+BA24+BA25+BA26+BA27+BA28+BA29)/BA42),IF(BA42=8,((BA23+BA24+BA25+BA26+BA27+BA28+BA29+BA30)/BA42),""))))))))</f>
        <v>9</v>
      </c>
      <c r="BD42" s="275">
        <v>3</v>
      </c>
      <c r="BE42" s="240">
        <f>COUNTIF(Q4:Q43,BD23)</f>
        <v>1</v>
      </c>
      <c r="BF42" s="276">
        <f>IF(BE42=1,BE23,IF(BE42=2,((BE23+BE24)/BE42),IF(BE42=3,((BE23+BE24+BE25)/BE42),IF(BE42=4,((BE23+BE24+BE25+BE26)/BE42),IF(BE42=5,((BE23+BE24+BE25+BE26+BE27)/BE42),IF(BE42=6,((BE23+BE24+BE25+BE26+BE27+BE28)/BE42),IF(BE42=7,((BE23+BE24+BE25+BE26+BE27+BE28+BE29)/BE42),IF(BE42=8,((BE23+BE24+BE25+BE26+BE27+BE28+BE29+BE30)/BE42),""))))))))</f>
        <v>5</v>
      </c>
      <c r="BH42" s="269">
        <v>3</v>
      </c>
      <c r="BI42" s="242">
        <f>COUNTIF(X4:X43,BH23)</f>
        <v>1</v>
      </c>
      <c r="BJ42" s="270">
        <f t="shared" si="48"/>
        <v>7</v>
      </c>
      <c r="BL42" s="271">
        <v>3</v>
      </c>
      <c r="BM42" s="233">
        <f t="shared" si="49"/>
        <v>1</v>
      </c>
      <c r="BN42" s="272">
        <f t="shared" si="50"/>
        <v>7</v>
      </c>
      <c r="BP42" s="273">
        <v>3</v>
      </c>
      <c r="BQ42" s="234">
        <f t="shared" si="51"/>
        <v>0</v>
      </c>
      <c r="BR42" s="274" t="str">
        <f t="shared" si="52"/>
        <v/>
      </c>
      <c r="BT42" s="32"/>
      <c r="BU42" s="32"/>
      <c r="BV42" s="32"/>
      <c r="BW42" s="32"/>
      <c r="BX42" s="32"/>
    </row>
    <row r="43" spans="1:76" ht="23.25" thickBot="1" x14ac:dyDescent="0.5">
      <c r="A43" s="160"/>
      <c r="B43" s="161"/>
      <c r="C43" s="81" t="str">
        <f t="shared" si="21"/>
        <v xml:space="preserve"> </v>
      </c>
      <c r="D43" s="82" t="str">
        <f t="shared" si="0"/>
        <v/>
      </c>
      <c r="E43" s="277" t="str">
        <f t="shared" si="1"/>
        <v/>
      </c>
      <c r="F43" s="118"/>
      <c r="G43" s="118"/>
      <c r="H43" s="83" t="str">
        <f t="shared" si="2"/>
        <v xml:space="preserve">0 </v>
      </c>
      <c r="I43" s="80" t="str">
        <f t="shared" si="3"/>
        <v/>
      </c>
      <c r="J43" s="75" t="str">
        <f t="shared" si="22"/>
        <v xml:space="preserve"> </v>
      </c>
      <c r="K43" s="76" t="str">
        <f t="shared" si="4"/>
        <v/>
      </c>
      <c r="L43" s="76" t="str">
        <f t="shared" si="5"/>
        <v/>
      </c>
      <c r="M43" s="124"/>
      <c r="N43" s="125"/>
      <c r="O43" s="77" t="str">
        <f t="shared" si="6"/>
        <v xml:space="preserve">0 </v>
      </c>
      <c r="P43" s="278" t="str">
        <f t="shared" si="7"/>
        <v/>
      </c>
      <c r="Q43" s="87" t="str">
        <f t="shared" si="23"/>
        <v xml:space="preserve"> </v>
      </c>
      <c r="R43" s="88" t="str">
        <f t="shared" si="8"/>
        <v/>
      </c>
      <c r="S43" s="88" t="str">
        <f t="shared" si="9"/>
        <v/>
      </c>
      <c r="T43" s="129"/>
      <c r="U43" s="129"/>
      <c r="V43" s="279" t="str">
        <f t="shared" si="24"/>
        <v xml:space="preserve">0 </v>
      </c>
      <c r="W43" s="89" t="str">
        <f t="shared" si="10"/>
        <v/>
      </c>
      <c r="X43" s="98" t="str">
        <f t="shared" si="37"/>
        <v xml:space="preserve"> </v>
      </c>
      <c r="Y43" s="99" t="str">
        <f t="shared" si="38"/>
        <v/>
      </c>
      <c r="Z43" s="99" t="str">
        <f t="shared" si="13"/>
        <v/>
      </c>
      <c r="AA43" s="100"/>
      <c r="AB43" s="101"/>
      <c r="AC43" s="102" t="str">
        <f t="shared" si="25"/>
        <v>0</v>
      </c>
      <c r="AD43" s="280" t="str">
        <f t="shared" si="14"/>
        <v/>
      </c>
      <c r="AE43" s="281" t="str">
        <f t="shared" si="39"/>
        <v xml:space="preserve"> </v>
      </c>
      <c r="AF43" s="282" t="str">
        <f t="shared" si="40"/>
        <v/>
      </c>
      <c r="AG43" s="282" t="str">
        <f t="shared" si="26"/>
        <v/>
      </c>
      <c r="AH43" s="132"/>
      <c r="AI43" s="133"/>
      <c r="AJ43" s="283" t="str">
        <f t="shared" si="17"/>
        <v>0</v>
      </c>
      <c r="AK43" s="284" t="str">
        <f t="shared" si="27"/>
        <v/>
      </c>
      <c r="AL43" s="285" t="str">
        <f t="shared" si="41"/>
        <v xml:space="preserve"> </v>
      </c>
      <c r="AM43" s="286" t="str">
        <f t="shared" si="29"/>
        <v/>
      </c>
      <c r="AN43" s="286" t="str">
        <f t="shared" si="30"/>
        <v/>
      </c>
      <c r="AO43" s="135"/>
      <c r="AP43" s="135"/>
      <c r="AQ43" s="287" t="str">
        <f t="shared" si="18"/>
        <v>0</v>
      </c>
      <c r="AR43" s="288" t="str">
        <f t="shared" si="31"/>
        <v/>
      </c>
      <c r="AS43" s="289">
        <f t="shared" si="19"/>
        <v>0</v>
      </c>
      <c r="AT43" s="215">
        <f t="shared" si="20"/>
        <v>0</v>
      </c>
      <c r="AV43" s="261">
        <v>4</v>
      </c>
      <c r="AW43" s="236">
        <f>COUNTIF(C4:C43,AV24)</f>
        <v>1</v>
      </c>
      <c r="AX43" s="262">
        <f>IF(AW43=1,AW24,IF(AW43=2,((AW24+AW25)/AW43),IF(AW43=3,((AW24+AW25+AW26)/AW43),IF(AW43=4,((AW24+AW25+AW26+AW27)/AW43),IF(AW43=5,((AW24+AW25+AW26+AW27+AW28)/AW43),"")))))</f>
        <v>8</v>
      </c>
      <c r="AY43" s="14"/>
      <c r="AZ43" s="263">
        <v>4</v>
      </c>
      <c r="BA43" s="264">
        <f>COUNTIF(J4:J43,AZ24)</f>
        <v>1</v>
      </c>
      <c r="BB43" s="265">
        <f>IF(BA43=1,BA24,IF(BA43=2,((BA24+BA25)/BA43),IF(BA43=3,((BA24+BA25+BA26)/BA43),IF(BA43=4,((BA24+BA25+BA26+BA27)/BA43),IF(BA43=5,((BA24+BA25+BA26+BA27+BA28)/BA43),IF(BA43=6,((BA24+BA25+BA26+BA27+BA28+BA29)/BA43),IF(BA43=7,((BA24+BA25+BA26+BA27+BA28+BA29+BA30)/BA43),IF(BA43=8,((BA24+BA25+BA26+BA27+BA28+BA29+BA30+BA31)/BA43),""))))))))</f>
        <v>7</v>
      </c>
      <c r="BD43" s="275">
        <v>4</v>
      </c>
      <c r="BE43" s="240">
        <f>COUNTIF(Q4:Q43,BD24)</f>
        <v>1</v>
      </c>
      <c r="BF43" s="276">
        <f t="shared" ref="BF43:BF49" si="53">IF(BE43=1,BE24,IF(BE43=2,((BE24+BE25)/BE43),IF(BE43=3,((BE24+BE25+BE26)/BE43),IF(BE43=4,((BE24+BE25+BE26+BE27)/BE43),IF(BE43=5,((BE24+BE25+BE26+BE27+BE28)/BE43),IF(BE43=6,((BE24+BE25+BE26+BE27+BE28+BE29)/BE43),IF(BE43=7,((BE24+BE25+BE26+BE27+BE28+BE29+BE30)/BE43),IF(BE43=8,((BE24+BE25+BE26+BE27+BE28+BE29+BE30+BE31)/BE43),""))))))))</f>
        <v>0</v>
      </c>
      <c r="BH43" s="269">
        <v>4</v>
      </c>
      <c r="BI43" s="242">
        <f>COUNTIF(X4:X43,BH24)</f>
        <v>1</v>
      </c>
      <c r="BJ43" s="270">
        <f t="shared" si="48"/>
        <v>5</v>
      </c>
      <c r="BL43" s="271">
        <v>4</v>
      </c>
      <c r="BM43" s="233">
        <f t="shared" si="49"/>
        <v>1</v>
      </c>
      <c r="BN43" s="272">
        <f t="shared" si="50"/>
        <v>5</v>
      </c>
      <c r="BP43" s="273">
        <v>4</v>
      </c>
      <c r="BQ43" s="234">
        <f t="shared" si="51"/>
        <v>0</v>
      </c>
      <c r="BR43" s="274" t="str">
        <f t="shared" si="52"/>
        <v/>
      </c>
      <c r="BT43" s="32"/>
      <c r="BU43" s="32"/>
      <c r="BV43" s="32"/>
      <c r="BW43" s="32"/>
      <c r="BX43" s="32"/>
    </row>
    <row r="44" spans="1:76" ht="22.5" x14ac:dyDescent="0.45">
      <c r="C44" s="15"/>
      <c r="D44" s="15"/>
      <c r="E44" s="15"/>
      <c r="F44" s="15"/>
      <c r="G44" s="16"/>
      <c r="H44" s="17"/>
      <c r="I44" s="17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12"/>
      <c r="AJ44" s="18"/>
      <c r="AK44" s="18"/>
      <c r="AL44" s="18"/>
      <c r="AM44" s="18"/>
      <c r="AN44" s="136"/>
      <c r="AO44" s="18"/>
      <c r="AP44" s="18"/>
      <c r="AQ44" s="18"/>
      <c r="AR44" s="18"/>
      <c r="AS44" s="18"/>
      <c r="AV44" s="261">
        <v>5</v>
      </c>
      <c r="AW44" s="236">
        <f>COUNTIF(C4:C43,AV25)</f>
        <v>1</v>
      </c>
      <c r="AX44" s="262">
        <f>IF(AW44=1,AW25,IF(AW44=2,((AW25+AW26)/AW44),IF(AW44=3,((AW25+AW26+AW27)/AW44),IF(AW44=4,((AW25+AW26+AW27+AW28)/AW44),IF(AW44=5,((AW25+AW26+AW27+AW28+AW29)/AW44),"")))))</f>
        <v>6</v>
      </c>
      <c r="AY44" s="14"/>
      <c r="AZ44" s="263">
        <v>5</v>
      </c>
      <c r="BA44" s="264">
        <f>COUNTIF(J4:J43,AZ25)</f>
        <v>1</v>
      </c>
      <c r="BB44" s="265">
        <f>IF(BA44=1,BA25,IF(BA44=2,((BA25+BA26)/BA44),IF(BA44=3,((BA25+BA26+BA27)/BA44),IF(BA44=4,((BA25+BA26+BA27+BA28)/BA44),IF(BA44=5,((BA25+BA26+BA27+BA28+BA29)/BA44),IF(BA44=6,((BA25+BA26+BA27+BA28+BA29+BA30)/BA44),IF(BA44=7,((BA25+BA26+BA27+BA28+BA29+BA30+BA31)/BA44),IF(BA44=8,((BA25+BA26+BA27+BA28+BA29+BA30+BA31+BA38)/BA44),""))))))))</f>
        <v>0</v>
      </c>
      <c r="BD44" s="275">
        <v>5</v>
      </c>
      <c r="BE44" s="240">
        <f>COUNTIF(Q4:Q43,BD25)</f>
        <v>1</v>
      </c>
      <c r="BF44" s="276">
        <f t="shared" si="53"/>
        <v>0</v>
      </c>
      <c r="BH44" s="269">
        <v>5</v>
      </c>
      <c r="BI44" s="242">
        <f>COUNTIF(X4:X43,BH25)</f>
        <v>1</v>
      </c>
      <c r="BJ44" s="270">
        <f t="shared" si="48"/>
        <v>0</v>
      </c>
      <c r="BL44" s="271">
        <v>5</v>
      </c>
      <c r="BM44" s="233">
        <f t="shared" si="49"/>
        <v>1</v>
      </c>
      <c r="BN44" s="272">
        <f t="shared" si="50"/>
        <v>0</v>
      </c>
      <c r="BP44" s="273">
        <v>5</v>
      </c>
      <c r="BQ44" s="234">
        <f t="shared" si="51"/>
        <v>0</v>
      </c>
      <c r="BR44" s="274" t="str">
        <f t="shared" si="52"/>
        <v/>
      </c>
      <c r="BT44" s="32"/>
      <c r="BU44" s="32"/>
      <c r="BV44" s="32"/>
      <c r="BW44" s="32"/>
      <c r="BX44" s="32"/>
    </row>
    <row r="45" spans="1:76" ht="22.5" x14ac:dyDescent="0.45">
      <c r="C45" s="15"/>
      <c r="D45" s="15">
        <f>MAX(Tableau227113263235[1-TT])</f>
        <v>138.5067</v>
      </c>
      <c r="E45" s="15"/>
      <c r="F45" s="15"/>
      <c r="G45" s="16"/>
      <c r="H45" s="17"/>
      <c r="I45" s="17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12"/>
      <c r="AJ45" s="18"/>
      <c r="AK45" s="18"/>
      <c r="AL45" s="18"/>
      <c r="AM45" s="18"/>
      <c r="AN45" s="136">
        <f>COUNTIF(AM4:AM43,MAX(AM4:AM43))</f>
        <v>0</v>
      </c>
      <c r="AO45" s="18"/>
      <c r="AP45" s="18"/>
      <c r="AQ45" s="18"/>
      <c r="AR45" s="18"/>
      <c r="AS45" s="18"/>
      <c r="AV45" s="261">
        <v>6</v>
      </c>
      <c r="AW45" s="236">
        <f>COUNTIF(C4:C43,AV26)</f>
        <v>2</v>
      </c>
      <c r="AX45" s="262">
        <f t="shared" ref="AX45:AX49" si="54">IF(AW45=1,AW26,IF(AW45=2,((AW26+AW27)/AW45),IF(AW45=3,((AW26+AW27+AW28)/AW45),IF(AW45=4,((AW26+AW27+AW28+AW29)/AW45),IF(AW45=5,((AW26+AW27+AW28+AW29+AW30)/AW45),"")))))</f>
        <v>0</v>
      </c>
      <c r="AY45" s="14"/>
      <c r="AZ45" s="263">
        <v>6</v>
      </c>
      <c r="BA45" s="264">
        <f>COUNTIF(J4:J43,AZ26)</f>
        <v>1</v>
      </c>
      <c r="BB45" s="265">
        <f>IF(BA45=1,BA26,IF(BA45=2,((BA26+BA27)/BA45),IF(BA45=3,((BA26+BA27+BA28)/BA45),IF(BA45=4,((BA26+BA27+BA28+BA29)/BA45),IF(BA45=5,((BA26+BA27+BA28+BA29+BA30)/BA45),IF(BA45=6,((BA26+BA27+BA28+BA29+BA30+BA31)/BA45),IF(BA45=7,((BA26+BA27+BA28+BA29+BA30+BA31+BA38)/BA45),IF(BA45=8,((BA26+BA27+BA28+BA29+BA30+BA31+BA38+BA39)/BA45),""))))))))</f>
        <v>0</v>
      </c>
      <c r="BD45" s="275">
        <v>6</v>
      </c>
      <c r="BE45" s="240">
        <f>COUNTIF(Q4:Q43,BD26)</f>
        <v>0</v>
      </c>
      <c r="BF45" s="276" t="str">
        <f t="shared" si="53"/>
        <v/>
      </c>
      <c r="BH45" s="269">
        <v>6</v>
      </c>
      <c r="BI45" s="242">
        <f>COUNTIF(X4:X43,BH26)</f>
        <v>1</v>
      </c>
      <c r="BJ45" s="270">
        <f t="shared" si="48"/>
        <v>0</v>
      </c>
      <c r="BL45" s="271">
        <v>6</v>
      </c>
      <c r="BM45" s="233">
        <f t="shared" si="49"/>
        <v>1</v>
      </c>
      <c r="BN45" s="272">
        <f t="shared" si="50"/>
        <v>0</v>
      </c>
      <c r="BP45" s="273">
        <v>6</v>
      </c>
      <c r="BQ45" s="234">
        <f t="shared" si="51"/>
        <v>0</v>
      </c>
      <c r="BR45" s="274" t="str">
        <f t="shared" si="52"/>
        <v/>
      </c>
      <c r="BT45" s="32"/>
      <c r="BU45" s="32"/>
      <c r="BV45" s="32"/>
      <c r="BW45" s="32"/>
      <c r="BX45" s="32"/>
    </row>
    <row r="46" spans="1:76" ht="22.5" x14ac:dyDescent="0.45">
      <c r="A46" s="290"/>
      <c r="B46" s="291"/>
      <c r="C46" s="15"/>
      <c r="D46" s="15"/>
      <c r="E46" s="15"/>
      <c r="F46" s="15"/>
      <c r="G46" s="16"/>
      <c r="H46" s="17"/>
      <c r="I46" s="17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12"/>
      <c r="AJ46" s="18"/>
      <c r="AK46" s="18"/>
      <c r="AL46" s="18"/>
      <c r="AM46" s="18"/>
      <c r="AN46" s="136">
        <f>IF(AM45&gt;1,1,1.0001)</f>
        <v>1.0001</v>
      </c>
      <c r="AO46" s="18"/>
      <c r="AP46" s="18"/>
      <c r="AQ46" s="18"/>
      <c r="AR46" s="18"/>
      <c r="AS46" s="18"/>
      <c r="AV46" s="261">
        <v>7</v>
      </c>
      <c r="AW46" s="236">
        <f>COUNTIF(C4:C43,AV27)</f>
        <v>0</v>
      </c>
      <c r="AX46" s="262" t="str">
        <f t="shared" si="54"/>
        <v/>
      </c>
      <c r="AY46" s="14"/>
      <c r="AZ46" s="263">
        <v>7</v>
      </c>
      <c r="BA46" s="264">
        <f>COUNTIF(J4:J43,AZ27)</f>
        <v>1</v>
      </c>
      <c r="BB46" s="265">
        <f>IF(BA46=1,BA27,IF(BA46=2,((BA27+BA28)/BA46),IF(BA46=3,((BA27+BA28+BA29)/BA46),IF(BA46=4,((BA27+BA28+BA29+BA30)/BA46),IF(BA46=5,((BA27+BA28+BA29+BA30+BA31)/BA46),IF(BA46=6,((BA27+BA28+BA29+BA30+BA31+BA38)/BA46),IF(BA46=7,((BA27+BA28+BA29+BA30+BA31+BA38+BA39)/BA46),IF(BA46=8,((BA27+BA28+BA29+BA30+BA31+BA38+BA39+BA40)/BA46),""))))))))</f>
        <v>0</v>
      </c>
      <c r="BD46" s="275">
        <v>7</v>
      </c>
      <c r="BE46" s="240">
        <f>COUNTIF(Q4:Q43,BD27)</f>
        <v>0</v>
      </c>
      <c r="BF46" s="276" t="str">
        <f t="shared" si="53"/>
        <v/>
      </c>
      <c r="BH46" s="269">
        <v>7</v>
      </c>
      <c r="BI46" s="242">
        <f>COUNTIF(X4:X43,BH27)</f>
        <v>1</v>
      </c>
      <c r="BJ46" s="270">
        <f t="shared" si="48"/>
        <v>0</v>
      </c>
      <c r="BL46" s="271">
        <v>7</v>
      </c>
      <c r="BM46" s="233">
        <f t="shared" si="49"/>
        <v>1</v>
      </c>
      <c r="BN46" s="272">
        <f t="shared" si="50"/>
        <v>0</v>
      </c>
      <c r="BP46" s="273">
        <v>7</v>
      </c>
      <c r="BQ46" s="234">
        <f t="shared" si="51"/>
        <v>0</v>
      </c>
      <c r="BR46" s="274" t="str">
        <f t="shared" si="52"/>
        <v/>
      </c>
      <c r="BT46" s="32"/>
      <c r="BU46" s="32"/>
      <c r="BV46" s="32"/>
      <c r="BW46" s="32"/>
      <c r="BX46" s="32"/>
    </row>
    <row r="47" spans="1:76" ht="22.5" x14ac:dyDescent="0.45">
      <c r="A47" s="290"/>
      <c r="B47" s="291"/>
      <c r="C47" s="15"/>
      <c r="D47" s="15"/>
      <c r="E47" s="15"/>
      <c r="F47" s="15"/>
      <c r="G47" s="16"/>
      <c r="H47" s="17"/>
      <c r="I47" s="17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12"/>
      <c r="AJ47" s="18"/>
      <c r="AK47" s="18"/>
      <c r="AL47" s="18"/>
      <c r="AM47" s="18"/>
      <c r="AN47" s="136"/>
      <c r="AO47" s="18"/>
      <c r="AP47" s="18"/>
      <c r="AQ47" s="18"/>
      <c r="AR47" s="18"/>
      <c r="AS47" s="18"/>
      <c r="AV47" s="261">
        <v>8</v>
      </c>
      <c r="AW47" s="236">
        <f>COUNTIF(C4:C43,AV28)</f>
        <v>2</v>
      </c>
      <c r="AX47" s="262">
        <f t="shared" si="54"/>
        <v>0</v>
      </c>
      <c r="AY47" s="14"/>
      <c r="AZ47" s="263">
        <v>8</v>
      </c>
      <c r="BA47" s="264">
        <f>COUNTIF(J4:J43,AZ28)</f>
        <v>1</v>
      </c>
      <c r="BB47" s="265">
        <f>IF(BA47=1,BA28,IF(BA47=2,((BA28+BA29)/BA47),IF(BA47=3,((BA28+BA29+BA30)/BA47),IF(BA47=4,((BA28+BA29+BA30+BA31)/BA47),IF(BA47=5,((BA28+BA29+BA30+BA31+BA38)/BA47),IF(BA47=6,((BA28+BA29+BA30+BA31+BA38+BA39)/BA47),IF(BA47=7,((BA28+BA29+BA30+BA31+BA38+BA39+BA40)/BA47),IF(BA47=8,((BA28+BA29+BA30+BA31+BA38+BA39+BA40+BA41)/BA47),""))))))))</f>
        <v>0</v>
      </c>
      <c r="BD47" s="275">
        <v>8</v>
      </c>
      <c r="BE47" s="240">
        <f>COUNTIF(Q4:Q43,BD28)</f>
        <v>0</v>
      </c>
      <c r="BF47" s="276" t="str">
        <f t="shared" si="53"/>
        <v/>
      </c>
      <c r="BH47" s="269">
        <v>8</v>
      </c>
      <c r="BI47" s="242">
        <f>COUNTIF(X4:X43,BH28)</f>
        <v>0</v>
      </c>
      <c r="BJ47" s="270" t="str">
        <f t="shared" si="48"/>
        <v/>
      </c>
      <c r="BL47" s="271">
        <v>8</v>
      </c>
      <c r="BM47" s="233">
        <f t="shared" si="49"/>
        <v>0</v>
      </c>
      <c r="BN47" s="272" t="str">
        <f t="shared" si="50"/>
        <v/>
      </c>
      <c r="BP47" s="273">
        <v>8</v>
      </c>
      <c r="BQ47" s="234">
        <f t="shared" si="51"/>
        <v>0</v>
      </c>
      <c r="BR47" s="274" t="str">
        <f t="shared" si="52"/>
        <v/>
      </c>
      <c r="BT47" s="32"/>
      <c r="BU47" s="32"/>
      <c r="BV47" s="32"/>
      <c r="BW47" s="32"/>
      <c r="BX47" s="32"/>
    </row>
    <row r="48" spans="1:76" ht="22.5" x14ac:dyDescent="0.45">
      <c r="A48" s="290"/>
      <c r="B48" s="291"/>
      <c r="C48" s="15"/>
      <c r="D48" s="15"/>
      <c r="E48" s="15"/>
      <c r="F48" s="15"/>
      <c r="G48" s="16"/>
      <c r="H48" s="17"/>
      <c r="I48" s="17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12"/>
      <c r="AJ48" s="18"/>
      <c r="AK48" s="18"/>
      <c r="AL48" s="18"/>
      <c r="AM48" s="18"/>
      <c r="AN48" s="136"/>
      <c r="AO48" s="18"/>
      <c r="AP48" s="18"/>
      <c r="AQ48" s="18"/>
      <c r="AR48" s="18"/>
      <c r="AS48" s="18"/>
      <c r="AV48" s="261">
        <v>9</v>
      </c>
      <c r="AW48" s="236">
        <f>COUNTIF(C4:C43,AV29)</f>
        <v>0</v>
      </c>
      <c r="AX48" s="262" t="str">
        <f t="shared" si="54"/>
        <v/>
      </c>
      <c r="AY48" s="14"/>
      <c r="AZ48" s="263">
        <v>9</v>
      </c>
      <c r="BA48" s="264">
        <f>COUNTIF(J4:J43,AZ29)</f>
        <v>1</v>
      </c>
      <c r="BB48" s="265">
        <f>IF(BA48=1,BA29,IF(BA48=2,((BA29+BA30)/BA48),IF(BA48=3,((BA29+BA30+BA31)/BA48),IF(BA48=4,((BA29+BA30+BA31+BA38)/BA48),IF(BA48=5,((BA29+BA30+BA31+BA38+BA39)/BA48),IF(BA48=6,((BA29+BA30+BA31+BA38+BA39+BA40)/BA48),IF(BA48=7,((BA29+BA30+BA31+BA38+BA39+BA40+BA41)/BA48),IF(BA48=8,((BA29+BA30+BA31+BA38+BA39+BA40+BA41+BA42)/BA48),""))))))))</f>
        <v>0</v>
      </c>
      <c r="BD48" s="275">
        <v>9</v>
      </c>
      <c r="BE48" s="240">
        <f>COUNTIF(Q4:Q43,BD29)</f>
        <v>0</v>
      </c>
      <c r="BF48" s="276" t="str">
        <f t="shared" si="53"/>
        <v/>
      </c>
      <c r="BH48" s="269">
        <v>9</v>
      </c>
      <c r="BI48" s="242">
        <f>COUNTIF(X4:X43,BH29)</f>
        <v>0</v>
      </c>
      <c r="BJ48" s="270" t="str">
        <f t="shared" si="48"/>
        <v/>
      </c>
      <c r="BL48" s="271">
        <v>9</v>
      </c>
      <c r="BM48" s="233">
        <f t="shared" si="49"/>
        <v>0</v>
      </c>
      <c r="BN48" s="272" t="str">
        <f t="shared" si="50"/>
        <v/>
      </c>
      <c r="BP48" s="273">
        <v>9</v>
      </c>
      <c r="BQ48" s="234">
        <f t="shared" si="51"/>
        <v>0</v>
      </c>
      <c r="BR48" s="274" t="str">
        <f t="shared" si="52"/>
        <v/>
      </c>
      <c r="BT48" s="32"/>
      <c r="BU48" s="32"/>
      <c r="BV48" s="32"/>
      <c r="BW48" s="32"/>
      <c r="BX48" s="32"/>
    </row>
    <row r="49" spans="1:76" ht="23.25" thickBot="1" x14ac:dyDescent="0.5">
      <c r="A49" s="290"/>
      <c r="B49" s="291"/>
      <c r="C49" s="15"/>
      <c r="D49" s="15"/>
      <c r="E49" s="15"/>
      <c r="F49" s="15"/>
      <c r="G49" s="16"/>
      <c r="H49" s="17"/>
      <c r="I49" s="17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12"/>
      <c r="AJ49" s="18"/>
      <c r="AK49" s="18"/>
      <c r="AL49" s="18"/>
      <c r="AM49" s="18"/>
      <c r="AN49" s="136"/>
      <c r="AO49" s="18"/>
      <c r="AP49" s="18"/>
      <c r="AQ49" s="18"/>
      <c r="AR49" s="18"/>
      <c r="AS49" s="18"/>
      <c r="AV49" s="292">
        <v>10</v>
      </c>
      <c r="AW49" s="293">
        <f>COUNTIF(C4:C43,AV30)</f>
        <v>1</v>
      </c>
      <c r="AX49" s="294">
        <f t="shared" si="54"/>
        <v>0</v>
      </c>
      <c r="AY49" s="14"/>
      <c r="AZ49" s="295">
        <v>10</v>
      </c>
      <c r="BA49" s="296">
        <f>COUNTIF(J4:J43,AZ30)</f>
        <v>0</v>
      </c>
      <c r="BB49" s="297" t="str">
        <f>IF(BA49=1,BA30,IF(BA49=2,((BA30+BA31)/BA49),IF(BA49=3,((BA30+BA31+BA38)/BA49),IF(BA49=4,((BA30+BA31+BA38+BA39)/BA49),IF(BA49=5,((BA30+BA31+BA38+BA39+BA40)/BA49),IF(BA49=6,((BA30+BA31+BA38+BA39+BA40+BA41)/BA49),IF(BA49=7,((BA30+BA31+BA38+BA39+BA40+BA41+BA42)/BA49),IF(BA49=8,((BA30+BA31+BA38+BA39+BA40+BA41+BA42+BA43)/BA49),""))))))))</f>
        <v/>
      </c>
      <c r="BD49" s="298">
        <v>10</v>
      </c>
      <c r="BE49" s="299">
        <f>COUNTIF(Q4:Q43,BD30)</f>
        <v>0</v>
      </c>
      <c r="BF49" s="300" t="str">
        <f t="shared" si="53"/>
        <v/>
      </c>
      <c r="BH49" s="301">
        <v>10</v>
      </c>
      <c r="BI49" s="302">
        <f>COUNTIF(X4:X43,BH30)</f>
        <v>0</v>
      </c>
      <c r="BJ49" s="303" t="str">
        <f t="shared" si="48"/>
        <v/>
      </c>
      <c r="BL49" s="304">
        <v>10</v>
      </c>
      <c r="BM49" s="305">
        <f t="shared" si="49"/>
        <v>0</v>
      </c>
      <c r="BN49" s="306" t="str">
        <f t="shared" si="50"/>
        <v/>
      </c>
      <c r="BP49" s="307">
        <v>10</v>
      </c>
      <c r="BQ49" s="308">
        <f t="shared" si="51"/>
        <v>0</v>
      </c>
      <c r="BR49" s="309" t="str">
        <f t="shared" si="52"/>
        <v/>
      </c>
      <c r="BT49" s="32"/>
      <c r="BU49" s="32"/>
      <c r="BV49" s="32"/>
      <c r="BW49" s="32"/>
      <c r="BX49" s="32"/>
    </row>
    <row r="50" spans="1:76" ht="22.5" x14ac:dyDescent="0.45">
      <c r="A50" s="290"/>
      <c r="B50" s="291"/>
      <c r="C50" s="15"/>
      <c r="D50" s="15"/>
      <c r="E50" s="15"/>
      <c r="F50" s="15"/>
      <c r="G50" s="16"/>
      <c r="H50" s="17"/>
      <c r="I50" s="17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310"/>
      <c r="AJ50" s="21"/>
      <c r="AK50" s="21"/>
      <c r="AL50" s="21"/>
      <c r="AM50" s="21"/>
      <c r="AN50" s="311"/>
      <c r="AO50" s="21"/>
      <c r="AP50" s="21"/>
      <c r="AQ50" s="21"/>
      <c r="AR50" s="21"/>
      <c r="AS50" s="21"/>
      <c r="BI50" s="312"/>
      <c r="BT50" s="32"/>
      <c r="BU50" s="32"/>
      <c r="BV50" s="32"/>
      <c r="BW50" s="32"/>
      <c r="BX50" s="32"/>
    </row>
    <row r="51" spans="1:76" ht="22.5" x14ac:dyDescent="0.45">
      <c r="A51" s="290"/>
      <c r="B51" s="291"/>
      <c r="C51" s="15"/>
      <c r="D51" s="15"/>
      <c r="E51" s="15"/>
      <c r="F51" s="15"/>
      <c r="G51" s="16"/>
      <c r="H51" s="17"/>
      <c r="I51" s="17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12"/>
      <c r="AJ51" s="18"/>
      <c r="AK51" s="18"/>
      <c r="AL51" s="18"/>
      <c r="AM51" s="18"/>
      <c r="AN51" s="136"/>
      <c r="AO51" s="18"/>
      <c r="AP51" s="18"/>
      <c r="AQ51" s="18"/>
      <c r="AR51" s="18"/>
      <c r="AS51" s="18"/>
      <c r="BT51" s="32"/>
      <c r="BU51" s="32"/>
      <c r="BV51" s="32"/>
      <c r="BW51" s="32"/>
      <c r="BX51" s="32"/>
    </row>
    <row r="52" spans="1:76" ht="22.5" x14ac:dyDescent="0.45">
      <c r="A52" s="146"/>
      <c r="B52" s="147"/>
      <c r="C52" s="141"/>
      <c r="D52" s="141"/>
      <c r="E52" s="141"/>
      <c r="F52" s="141"/>
      <c r="G52" s="142"/>
      <c r="H52" s="143"/>
      <c r="I52" s="143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44"/>
      <c r="AJ52" s="111"/>
      <c r="AK52" s="111"/>
      <c r="AL52" s="111"/>
      <c r="AM52" s="111"/>
      <c r="AN52" s="145"/>
      <c r="AO52" s="111"/>
      <c r="AP52" s="111"/>
      <c r="AQ52" s="111"/>
      <c r="AR52" s="111"/>
      <c r="AS52" s="111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</row>
    <row r="53" spans="1:76" ht="22.5" x14ac:dyDescent="0.45">
      <c r="A53" s="146"/>
      <c r="B53" s="147"/>
      <c r="C53" s="141"/>
      <c r="D53" s="141"/>
      <c r="E53" s="141"/>
      <c r="F53" s="141"/>
      <c r="G53" s="142"/>
      <c r="H53" s="143"/>
      <c r="I53" s="143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44"/>
      <c r="AJ53" s="111"/>
      <c r="AK53" s="111"/>
      <c r="AL53" s="111"/>
      <c r="AM53" s="111"/>
      <c r="AN53" s="145"/>
      <c r="AO53" s="111"/>
      <c r="AP53" s="111"/>
      <c r="AQ53" s="111"/>
      <c r="AR53" s="111"/>
      <c r="AS53" s="111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</row>
    <row r="54" spans="1:76" ht="22.5" x14ac:dyDescent="0.45">
      <c r="A54" s="148"/>
      <c r="B54" s="149"/>
      <c r="C54" s="150" t="s">
        <v>8</v>
      </c>
      <c r="D54" s="150"/>
      <c r="E54" s="150"/>
      <c r="F54" s="150"/>
      <c r="G54" s="150">
        <f>H54</f>
        <v>0</v>
      </c>
      <c r="H54" s="151">
        <f>COUNT(C44:C99)</f>
        <v>0</v>
      </c>
      <c r="I54" s="152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44"/>
      <c r="AJ54" s="111"/>
      <c r="AK54" s="111"/>
      <c r="AL54" s="111"/>
      <c r="AM54" s="111"/>
      <c r="AN54" s="145"/>
      <c r="AO54" s="111"/>
      <c r="AP54" s="111"/>
      <c r="AQ54" s="111"/>
      <c r="AR54" s="111"/>
      <c r="AS54" s="111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</row>
    <row r="55" spans="1:76" ht="22.5" x14ac:dyDescent="0.45">
      <c r="A55" s="137"/>
      <c r="B55" s="32"/>
      <c r="C55" s="141"/>
      <c r="D55" s="141"/>
      <c r="E55" s="141"/>
      <c r="F55" s="141"/>
      <c r="G55" s="142"/>
      <c r="H55" s="143"/>
      <c r="I55" s="143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44"/>
      <c r="AJ55" s="111"/>
      <c r="AK55" s="111"/>
      <c r="AL55" s="111"/>
      <c r="AM55" s="111"/>
      <c r="AN55" s="145"/>
      <c r="AO55" s="111"/>
      <c r="AP55" s="111"/>
      <c r="AQ55" s="111"/>
      <c r="AR55" s="111"/>
      <c r="AS55" s="111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</row>
    <row r="56" spans="1:76" ht="22.5" x14ac:dyDescent="0.45">
      <c r="A56" s="153"/>
      <c r="B56" s="153"/>
      <c r="C56" s="141"/>
      <c r="D56" s="141"/>
      <c r="E56" s="141"/>
      <c r="F56" s="141"/>
      <c r="G56" s="142"/>
      <c r="H56" s="143"/>
      <c r="I56" s="143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44"/>
      <c r="AJ56" s="111"/>
      <c r="AK56" s="111"/>
      <c r="AL56" s="111"/>
      <c r="AM56" s="111"/>
      <c r="AN56" s="145"/>
      <c r="AO56" s="111"/>
      <c r="AP56" s="111"/>
      <c r="AQ56" s="111"/>
      <c r="AR56" s="111"/>
      <c r="AS56" s="111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</row>
    <row r="57" spans="1:76" ht="22.5" x14ac:dyDescent="0.45">
      <c r="A57" s="153"/>
      <c r="B57" s="153"/>
      <c r="C57" s="141"/>
      <c r="D57" s="141"/>
      <c r="E57" s="141"/>
      <c r="F57" s="141"/>
      <c r="G57" s="142"/>
      <c r="H57" s="143"/>
      <c r="I57" s="143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44"/>
      <c r="AJ57" s="111"/>
      <c r="AK57" s="111"/>
      <c r="AL57" s="111"/>
      <c r="AM57" s="111"/>
      <c r="AN57" s="145"/>
      <c r="AO57" s="111"/>
      <c r="AP57" s="111"/>
      <c r="AQ57" s="111"/>
      <c r="AR57" s="111"/>
      <c r="AS57" s="111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</row>
    <row r="58" spans="1:76" ht="22.5" x14ac:dyDescent="0.45">
      <c r="A58" s="153"/>
      <c r="B58" s="153"/>
      <c r="C58" s="141"/>
      <c r="D58" s="141"/>
      <c r="E58" s="141"/>
      <c r="F58" s="141"/>
      <c r="G58" s="142"/>
      <c r="H58" s="143"/>
      <c r="I58" s="143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154"/>
      <c r="AJ58" s="32"/>
      <c r="AK58" s="32"/>
      <c r="AL58" s="32"/>
      <c r="AM58" s="32"/>
      <c r="AN58" s="139"/>
      <c r="AO58" s="32"/>
      <c r="AP58" s="32"/>
      <c r="AQ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</row>
    <row r="59" spans="1:76" ht="22.5" x14ac:dyDescent="0.45">
      <c r="A59" s="155"/>
      <c r="B59" s="155"/>
      <c r="C59" s="141"/>
      <c r="D59" s="141"/>
      <c r="E59" s="141"/>
      <c r="F59" s="141"/>
      <c r="G59" s="142"/>
      <c r="H59" s="143"/>
      <c r="I59" s="143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44"/>
      <c r="AJ59" s="111"/>
      <c r="AK59" s="111"/>
      <c r="AL59" s="111"/>
      <c r="AM59" s="111"/>
      <c r="AN59" s="145"/>
      <c r="AO59" s="111"/>
      <c r="AP59" s="111"/>
      <c r="AQ59" s="111"/>
      <c r="AR59" s="111"/>
      <c r="AS59" s="111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</row>
    <row r="60" spans="1:76" ht="22.5" x14ac:dyDescent="0.45">
      <c r="A60" s="153"/>
      <c r="B60" s="153"/>
      <c r="C60" s="141"/>
      <c r="D60" s="141"/>
      <c r="E60" s="141"/>
      <c r="F60" s="141"/>
      <c r="G60" s="142"/>
      <c r="H60" s="143"/>
      <c r="I60" s="143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44"/>
      <c r="AJ60" s="111"/>
      <c r="AK60" s="111"/>
      <c r="AL60" s="111"/>
      <c r="AM60" s="111"/>
      <c r="AN60" s="145"/>
      <c r="AO60" s="111"/>
      <c r="AP60" s="111"/>
      <c r="AQ60" s="111"/>
      <c r="AR60" s="111"/>
      <c r="AS60" s="111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</row>
    <row r="61" spans="1:76" ht="22.5" x14ac:dyDescent="0.45">
      <c r="A61" s="153"/>
      <c r="B61" s="153"/>
      <c r="C61" s="141"/>
      <c r="D61" s="141"/>
      <c r="E61" s="141"/>
      <c r="F61" s="141"/>
      <c r="G61" s="142"/>
      <c r="H61" s="143"/>
      <c r="I61" s="143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44"/>
      <c r="AJ61" s="111"/>
      <c r="AK61" s="111"/>
      <c r="AL61" s="111"/>
      <c r="AM61" s="111"/>
      <c r="AN61" s="145"/>
      <c r="AO61" s="111"/>
      <c r="AP61" s="111"/>
      <c r="AQ61" s="111"/>
      <c r="AR61" s="111"/>
      <c r="AS61" s="111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</row>
    <row r="62" spans="1:76" ht="22.5" x14ac:dyDescent="0.45">
      <c r="A62" s="153"/>
      <c r="B62" s="153"/>
      <c r="C62" s="141"/>
      <c r="D62" s="141"/>
      <c r="E62" s="141"/>
      <c r="F62" s="141"/>
      <c r="G62" s="142"/>
      <c r="H62" s="143"/>
      <c r="I62" s="143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44"/>
      <c r="AJ62" s="111"/>
      <c r="AK62" s="111"/>
      <c r="AL62" s="111"/>
      <c r="AM62" s="111"/>
      <c r="AN62" s="145"/>
      <c r="AO62" s="111"/>
      <c r="AP62" s="111"/>
      <c r="AQ62" s="111"/>
      <c r="AR62" s="111"/>
      <c r="AS62" s="111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</row>
    <row r="63" spans="1:76" ht="22.5" x14ac:dyDescent="0.45">
      <c r="A63" s="153"/>
      <c r="B63" s="153"/>
      <c r="C63" s="141"/>
      <c r="D63" s="141"/>
      <c r="E63" s="141"/>
      <c r="F63" s="141"/>
      <c r="G63" s="142"/>
      <c r="H63" s="143"/>
      <c r="I63" s="143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44"/>
      <c r="AJ63" s="111"/>
      <c r="AK63" s="111"/>
      <c r="AL63" s="111"/>
      <c r="AM63" s="111"/>
      <c r="AN63" s="145"/>
      <c r="AO63" s="111"/>
      <c r="AP63" s="111"/>
      <c r="AQ63" s="111"/>
      <c r="AR63" s="111"/>
      <c r="AS63" s="111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</row>
    <row r="64" spans="1:76" ht="22.5" x14ac:dyDescent="0.45">
      <c r="A64" s="156"/>
      <c r="B64" s="156"/>
      <c r="C64" s="141"/>
      <c r="D64" s="141"/>
      <c r="E64" s="141"/>
      <c r="F64" s="141"/>
      <c r="G64" s="142"/>
      <c r="H64" s="143"/>
      <c r="I64" s="143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44"/>
      <c r="AJ64" s="111"/>
      <c r="AK64" s="111"/>
      <c r="AL64" s="111"/>
      <c r="AM64" s="111"/>
      <c r="AN64" s="145"/>
      <c r="AO64" s="111"/>
      <c r="AP64" s="111"/>
      <c r="AQ64" s="111"/>
      <c r="AR64" s="111"/>
      <c r="AS64" s="111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</row>
    <row r="65" spans="1:45" ht="22.5" x14ac:dyDescent="0.45">
      <c r="A65" s="5"/>
      <c r="B65" s="5"/>
      <c r="C65" s="15"/>
      <c r="D65" s="15"/>
      <c r="E65" s="15"/>
      <c r="F65" s="15"/>
      <c r="G65" s="16"/>
      <c r="H65" s="17"/>
      <c r="I65" s="17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12"/>
      <c r="AJ65" s="18"/>
      <c r="AK65" s="18"/>
      <c r="AL65" s="18"/>
      <c r="AM65" s="18"/>
      <c r="AN65" s="136"/>
      <c r="AO65" s="18"/>
      <c r="AP65" s="18"/>
      <c r="AQ65" s="18"/>
      <c r="AR65" s="111"/>
      <c r="AS65" s="18"/>
    </row>
    <row r="66" spans="1:45" ht="22.5" x14ac:dyDescent="0.45">
      <c r="A66" s="24"/>
      <c r="B66" s="24"/>
      <c r="C66" s="15"/>
      <c r="D66" s="15"/>
      <c r="E66" s="15"/>
      <c r="F66" s="15"/>
      <c r="G66" s="16"/>
      <c r="H66" s="17"/>
      <c r="I66" s="17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12"/>
      <c r="AJ66" s="18"/>
      <c r="AK66" s="18"/>
      <c r="AL66" s="18"/>
      <c r="AM66" s="18"/>
      <c r="AN66" s="136"/>
      <c r="AO66" s="18"/>
      <c r="AP66" s="18"/>
      <c r="AQ66" s="18"/>
      <c r="AR66" s="111"/>
      <c r="AS66" s="18"/>
    </row>
    <row r="67" spans="1:45" ht="22.5" x14ac:dyDescent="0.45">
      <c r="A67" s="5"/>
      <c r="B67" s="5"/>
      <c r="C67" s="15"/>
      <c r="D67" s="15"/>
      <c r="E67" s="15"/>
      <c r="F67" s="15"/>
      <c r="G67" s="16"/>
      <c r="H67" s="17"/>
      <c r="I67" s="17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12"/>
      <c r="AJ67" s="18"/>
      <c r="AK67" s="18"/>
      <c r="AL67" s="18"/>
      <c r="AM67" s="18"/>
      <c r="AN67" s="136"/>
      <c r="AO67" s="18"/>
      <c r="AP67" s="18"/>
      <c r="AQ67" s="18"/>
      <c r="AR67" s="111"/>
      <c r="AS67" s="18"/>
    </row>
    <row r="68" spans="1:45" ht="22.5" x14ac:dyDescent="0.45">
      <c r="A68" s="5"/>
      <c r="B68" s="5"/>
      <c r="C68" s="15"/>
      <c r="D68" s="15"/>
      <c r="E68" s="15"/>
      <c r="F68" s="15"/>
      <c r="G68" s="16"/>
      <c r="H68" s="17"/>
      <c r="I68" s="17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12"/>
      <c r="AJ68" s="18"/>
      <c r="AK68" s="18"/>
      <c r="AL68" s="18"/>
      <c r="AM68" s="18"/>
      <c r="AN68" s="136"/>
      <c r="AO68" s="18"/>
      <c r="AP68" s="18"/>
      <c r="AQ68" s="18"/>
      <c r="AR68" s="111"/>
      <c r="AS68" s="18"/>
    </row>
    <row r="69" spans="1:45" ht="22.5" x14ac:dyDescent="0.45">
      <c r="A69" s="5"/>
      <c r="B69" s="5"/>
      <c r="C69" s="15"/>
      <c r="D69" s="15"/>
      <c r="E69" s="15"/>
      <c r="F69" s="15"/>
      <c r="G69" s="16"/>
      <c r="H69" s="17"/>
      <c r="I69" s="17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12"/>
      <c r="AJ69" s="18"/>
      <c r="AK69" s="18"/>
      <c r="AL69" s="18"/>
      <c r="AM69" s="18"/>
      <c r="AN69" s="136"/>
      <c r="AO69" s="18"/>
      <c r="AP69" s="18"/>
      <c r="AQ69" s="18"/>
      <c r="AR69" s="111"/>
      <c r="AS69" s="18"/>
    </row>
    <row r="70" spans="1:45" ht="22.5" x14ac:dyDescent="0.45">
      <c r="A70" s="5"/>
      <c r="B70" s="5"/>
      <c r="C70" s="15"/>
      <c r="D70" s="15"/>
      <c r="E70" s="15"/>
      <c r="F70" s="15"/>
      <c r="G70" s="16"/>
      <c r="H70" s="17"/>
      <c r="I70" s="17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12"/>
      <c r="AJ70" s="18"/>
      <c r="AK70" s="18"/>
      <c r="AL70" s="18"/>
      <c r="AM70" s="18"/>
      <c r="AN70" s="136"/>
      <c r="AO70" s="18"/>
      <c r="AP70" s="18"/>
      <c r="AQ70" s="18"/>
      <c r="AR70" s="111"/>
      <c r="AS70" s="18"/>
    </row>
    <row r="71" spans="1:45" ht="22.5" x14ac:dyDescent="0.45">
      <c r="A71" s="24"/>
      <c r="B71" s="24"/>
      <c r="C71" s="15"/>
      <c r="D71" s="15"/>
      <c r="E71" s="15"/>
      <c r="F71" s="15"/>
      <c r="G71" s="16"/>
      <c r="H71" s="17"/>
      <c r="I71" s="17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12"/>
      <c r="AJ71" s="18"/>
      <c r="AK71" s="18"/>
      <c r="AL71" s="18"/>
      <c r="AM71" s="18"/>
      <c r="AN71" s="136"/>
      <c r="AO71" s="18"/>
      <c r="AP71" s="18"/>
      <c r="AQ71" s="18"/>
      <c r="AR71" s="111"/>
      <c r="AS71" s="18"/>
    </row>
    <row r="72" spans="1:45" ht="22.5" x14ac:dyDescent="0.45">
      <c r="A72" s="24"/>
      <c r="B72" s="24"/>
      <c r="C72" s="15"/>
      <c r="D72" s="15"/>
      <c r="E72" s="15"/>
      <c r="F72" s="15"/>
      <c r="G72" s="16"/>
      <c r="H72" s="17"/>
      <c r="I72" s="17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12"/>
      <c r="AJ72" s="18"/>
      <c r="AK72" s="18"/>
      <c r="AL72" s="18"/>
      <c r="AM72" s="18"/>
      <c r="AN72" s="136"/>
      <c r="AO72" s="18"/>
      <c r="AP72" s="18"/>
      <c r="AQ72" s="18"/>
      <c r="AR72" s="111"/>
      <c r="AS72" s="18"/>
    </row>
    <row r="73" spans="1:45" ht="22.5" x14ac:dyDescent="0.45">
      <c r="A73" s="5"/>
      <c r="B73" s="5"/>
      <c r="C73" s="15"/>
      <c r="D73" s="15"/>
      <c r="E73" s="15"/>
      <c r="F73" s="15"/>
      <c r="G73" s="16"/>
      <c r="H73" s="17"/>
      <c r="I73" s="17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12"/>
      <c r="AJ73" s="18"/>
      <c r="AK73" s="18"/>
      <c r="AL73" s="18"/>
      <c r="AM73" s="18"/>
      <c r="AN73" s="136"/>
      <c r="AO73" s="18"/>
      <c r="AP73" s="18"/>
      <c r="AQ73" s="18"/>
      <c r="AR73" s="111"/>
      <c r="AS73" s="18"/>
    </row>
    <row r="74" spans="1:45" ht="22.5" x14ac:dyDescent="0.45">
      <c r="A74" s="5"/>
      <c r="B74" s="5"/>
      <c r="C74" s="15"/>
      <c r="D74" s="15"/>
      <c r="E74" s="15"/>
      <c r="F74" s="15"/>
      <c r="G74" s="16"/>
      <c r="H74" s="17"/>
      <c r="I74" s="17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12"/>
      <c r="AJ74" s="18"/>
      <c r="AK74" s="18"/>
      <c r="AL74" s="18"/>
      <c r="AM74" s="18"/>
      <c r="AN74" s="136"/>
      <c r="AO74" s="18"/>
      <c r="AP74" s="18"/>
      <c r="AQ74" s="18"/>
      <c r="AR74" s="111"/>
      <c r="AS74" s="18"/>
    </row>
    <row r="75" spans="1:45" ht="22.5" x14ac:dyDescent="0.45">
      <c r="A75" s="5"/>
      <c r="B75" s="5"/>
      <c r="C75" s="15"/>
      <c r="D75" s="15"/>
      <c r="E75" s="15"/>
      <c r="F75" s="15"/>
      <c r="G75" s="16"/>
      <c r="H75" s="17"/>
      <c r="I75" s="17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12"/>
      <c r="AJ75" s="18"/>
      <c r="AK75" s="18"/>
      <c r="AL75" s="18"/>
      <c r="AM75" s="18"/>
      <c r="AN75" s="136"/>
      <c r="AO75" s="18"/>
      <c r="AP75" s="18"/>
      <c r="AQ75" s="18"/>
      <c r="AR75" s="111"/>
      <c r="AS75" s="18"/>
    </row>
    <row r="76" spans="1:45" ht="22.5" x14ac:dyDescent="0.45">
      <c r="A76" s="5"/>
      <c r="B76" s="5"/>
      <c r="C76" s="15"/>
      <c r="D76" s="15"/>
      <c r="E76" s="15"/>
      <c r="F76" s="15"/>
      <c r="G76" s="16"/>
      <c r="H76" s="17"/>
      <c r="I76" s="17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12"/>
      <c r="AJ76" s="18"/>
      <c r="AK76" s="18"/>
      <c r="AL76" s="18"/>
      <c r="AM76" s="18"/>
      <c r="AN76" s="136"/>
      <c r="AO76" s="18"/>
      <c r="AP76" s="18"/>
      <c r="AQ76" s="18"/>
      <c r="AR76" s="111"/>
      <c r="AS76" s="18"/>
    </row>
    <row r="77" spans="1:45" ht="22.5" x14ac:dyDescent="0.45">
      <c r="A77" s="5"/>
      <c r="B77" s="5"/>
      <c r="C77" s="15"/>
      <c r="D77" s="15"/>
      <c r="E77" s="15"/>
      <c r="F77" s="15"/>
      <c r="G77" s="16"/>
      <c r="H77" s="17"/>
      <c r="I77" s="17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12"/>
      <c r="AJ77" s="18"/>
      <c r="AK77" s="18"/>
      <c r="AL77" s="18"/>
      <c r="AM77" s="18"/>
      <c r="AN77" s="136"/>
      <c r="AO77" s="18"/>
      <c r="AP77" s="18"/>
      <c r="AQ77" s="18"/>
      <c r="AR77" s="111"/>
      <c r="AS77" s="18"/>
    </row>
    <row r="78" spans="1:45" ht="22.5" x14ac:dyDescent="0.45">
      <c r="A78" s="24"/>
      <c r="B78" s="24"/>
      <c r="C78" s="15"/>
      <c r="D78" s="15"/>
      <c r="E78" s="15"/>
      <c r="F78" s="15"/>
      <c r="G78" s="16"/>
      <c r="H78" s="17"/>
      <c r="I78" s="17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12"/>
      <c r="AJ78" s="18"/>
      <c r="AK78" s="18"/>
      <c r="AL78" s="18"/>
      <c r="AM78" s="18"/>
      <c r="AN78" s="136"/>
      <c r="AO78" s="18"/>
      <c r="AP78" s="18"/>
      <c r="AQ78" s="18"/>
      <c r="AR78" s="111"/>
      <c r="AS78" s="18"/>
    </row>
    <row r="79" spans="1:45" ht="22.5" x14ac:dyDescent="0.45">
      <c r="A79" s="5"/>
      <c r="B79" s="5"/>
      <c r="C79" s="15"/>
      <c r="D79" s="15"/>
      <c r="E79" s="15"/>
      <c r="F79" s="15"/>
      <c r="G79" s="16"/>
      <c r="H79" s="17"/>
      <c r="I79" s="17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12"/>
      <c r="AJ79" s="18"/>
      <c r="AK79" s="18"/>
      <c r="AL79" s="18"/>
      <c r="AM79" s="18"/>
      <c r="AN79" s="136"/>
      <c r="AO79" s="18"/>
      <c r="AP79" s="18"/>
      <c r="AQ79" s="18"/>
      <c r="AR79" s="111"/>
      <c r="AS79" s="18"/>
    </row>
    <row r="80" spans="1:45" ht="22.5" x14ac:dyDescent="0.45">
      <c r="A80" s="23"/>
      <c r="B80" s="23"/>
    </row>
    <row r="81" spans="1:2" ht="22.5" x14ac:dyDescent="0.45">
      <c r="A81" s="5"/>
      <c r="B81" s="5"/>
    </row>
    <row r="82" spans="1:2" ht="22.5" x14ac:dyDescent="0.45">
      <c r="A82" s="5"/>
      <c r="B82" s="5"/>
    </row>
    <row r="83" spans="1:2" ht="22.5" x14ac:dyDescent="0.45">
      <c r="A83" s="5"/>
      <c r="B83" s="5"/>
    </row>
    <row r="84" spans="1:2" ht="22.5" x14ac:dyDescent="0.45">
      <c r="A84" s="5"/>
      <c r="B84" s="5"/>
    </row>
    <row r="85" spans="1:2" x14ac:dyDescent="0.3">
      <c r="A85" s="22"/>
      <c r="B85" s="22"/>
    </row>
    <row r="86" spans="1:2" ht="22.5" x14ac:dyDescent="0.45">
      <c r="A86" s="5"/>
      <c r="B86" s="5"/>
    </row>
    <row r="87" spans="1:2" ht="22.5" x14ac:dyDescent="0.45">
      <c r="A87" s="5"/>
      <c r="B87" s="5"/>
    </row>
    <row r="88" spans="1:2" ht="22.5" x14ac:dyDescent="0.45">
      <c r="A88" s="5"/>
      <c r="B88" s="5"/>
    </row>
    <row r="89" spans="1:2" ht="22.5" x14ac:dyDescent="0.45">
      <c r="A89" s="5"/>
      <c r="B89" s="5"/>
    </row>
    <row r="90" spans="1:2" ht="22.5" x14ac:dyDescent="0.45">
      <c r="A90" s="24"/>
      <c r="B90" s="24"/>
    </row>
    <row r="91" spans="1:2" ht="22.5" x14ac:dyDescent="0.45">
      <c r="A91" s="5"/>
      <c r="B91" s="5"/>
    </row>
    <row r="92" spans="1:2" ht="22.5" x14ac:dyDescent="0.45">
      <c r="A92" s="5"/>
      <c r="B92" s="5"/>
    </row>
    <row r="93" spans="1:2" ht="22.5" x14ac:dyDescent="0.45">
      <c r="A93" s="5"/>
      <c r="B93" s="5"/>
    </row>
    <row r="94" spans="1:2" ht="22.5" x14ac:dyDescent="0.45">
      <c r="A94" s="5"/>
      <c r="B94" s="5"/>
    </row>
    <row r="95" spans="1:2" ht="22.5" x14ac:dyDescent="0.45">
      <c r="A95" s="5"/>
      <c r="B95" s="5"/>
    </row>
    <row r="96" spans="1:2" ht="22.5" x14ac:dyDescent="0.45">
      <c r="A96" s="4"/>
      <c r="B96" s="4"/>
    </row>
    <row r="97" spans="1:2" ht="22.5" x14ac:dyDescent="0.45">
      <c r="A97" s="5"/>
      <c r="B97" s="5"/>
    </row>
    <row r="98" spans="1:2" ht="22.5" x14ac:dyDescent="0.45">
      <c r="A98" s="5"/>
      <c r="B98" s="5"/>
    </row>
    <row r="99" spans="1:2" ht="22.5" x14ac:dyDescent="0.45">
      <c r="A99" s="5"/>
      <c r="B99" s="5"/>
    </row>
    <row r="100" spans="1:2" ht="22.5" x14ac:dyDescent="0.45">
      <c r="A100" s="5"/>
      <c r="B100" s="5"/>
    </row>
    <row r="101" spans="1:2" ht="22.5" x14ac:dyDescent="0.45">
      <c r="A101" s="5"/>
      <c r="B101" s="5"/>
    </row>
    <row r="102" spans="1:2" ht="22.5" x14ac:dyDescent="0.45">
      <c r="A102" s="5"/>
      <c r="B102" s="5"/>
    </row>
    <row r="103" spans="1:2" ht="22.5" x14ac:dyDescent="0.45">
      <c r="A103" s="5"/>
      <c r="B103" s="5"/>
    </row>
    <row r="104" spans="1:2" ht="22.5" x14ac:dyDescent="0.45">
      <c r="A104" s="5"/>
      <c r="B104" s="5"/>
    </row>
    <row r="105" spans="1:2" ht="22.5" x14ac:dyDescent="0.45">
      <c r="A105" s="5"/>
      <c r="B105" s="5"/>
    </row>
    <row r="106" spans="1:2" ht="22.5" x14ac:dyDescent="0.45">
      <c r="A106" s="5"/>
      <c r="B106" s="5"/>
    </row>
    <row r="107" spans="1:2" ht="22.5" x14ac:dyDescent="0.45">
      <c r="A107" s="5"/>
      <c r="B107" s="5"/>
    </row>
    <row r="108" spans="1:2" x14ac:dyDescent="0.3">
      <c r="A108" s="25"/>
      <c r="B108" s="3"/>
    </row>
  </sheetData>
  <sheetProtection sheet="1" insertColumns="0" insertRows="0" deleteColumns="0" deleteRows="0" selectLockedCells="1"/>
  <mergeCells count="18">
    <mergeCell ref="BH38:BJ38"/>
    <mergeCell ref="BL38:BN38"/>
    <mergeCell ref="BP38:BR38"/>
    <mergeCell ref="AV39:AX39"/>
    <mergeCell ref="BD39:BF39"/>
    <mergeCell ref="BH39:BJ39"/>
    <mergeCell ref="A2:B2"/>
    <mergeCell ref="AS2:AS3"/>
    <mergeCell ref="AT2:AT3"/>
    <mergeCell ref="AZ17:BE17"/>
    <mergeCell ref="AV38:AX38"/>
    <mergeCell ref="BD38:BF38"/>
    <mergeCell ref="AL1:AR1"/>
    <mergeCell ref="C1:I1"/>
    <mergeCell ref="J1:P1"/>
    <mergeCell ref="Q1:W1"/>
    <mergeCell ref="X1:AD1"/>
    <mergeCell ref="AE1:AJ1"/>
  </mergeCells>
  <conditionalFormatting sqref="C16:I79 C4:E15 H4:I15">
    <cfRule type="containsErrors" dxfId="287" priority="13">
      <formula>ISERROR(C4)</formula>
    </cfRule>
  </conditionalFormatting>
  <conditionalFormatting sqref="Q4:Q43">
    <cfRule type="containsErrors" dxfId="286" priority="15">
      <formula>ISERROR(Q4)</formula>
    </cfRule>
    <cfRule type="containsErrors" dxfId="285" priority="16">
      <formula>ISERROR(Q4)</formula>
    </cfRule>
  </conditionalFormatting>
  <conditionalFormatting sqref="J4:J43 O4:P43">
    <cfRule type="containsErrors" dxfId="284" priority="14">
      <formula>ISERROR(J4)</formula>
    </cfRule>
  </conditionalFormatting>
  <conditionalFormatting sqref="T16:U16">
    <cfRule type="containsErrors" dxfId="283" priority="12">
      <formula>ISERROR(T16)</formula>
    </cfRule>
  </conditionalFormatting>
  <conditionalFormatting sqref="AA16:AB16">
    <cfRule type="containsErrors" dxfId="282" priority="11">
      <formula>ISERROR(AA16)</formula>
    </cfRule>
  </conditionalFormatting>
  <conditionalFormatting sqref="V4:W43">
    <cfRule type="containsErrors" dxfId="281" priority="17">
      <formula>ISERROR(V4)</formula>
    </cfRule>
  </conditionalFormatting>
  <conditionalFormatting sqref="X4:X43 AC4:AG43 AJ4:AS43">
    <cfRule type="containsErrors" dxfId="280" priority="10">
      <formula>ISERROR(X4)</formula>
    </cfRule>
  </conditionalFormatting>
  <conditionalFormatting sqref="M16:N16">
    <cfRule type="containsErrors" dxfId="279" priority="9">
      <formula>ISERROR(M16)</formula>
    </cfRule>
  </conditionalFormatting>
  <conditionalFormatting sqref="AC4:AD4">
    <cfRule type="cellIs" dxfId="278" priority="7" operator="equal">
      <formula>0</formula>
    </cfRule>
    <cfRule type="containsText" dxfId="277" priority="8" operator="containsText" text="O">
      <formula>NOT(ISERROR(SEARCH("O",AC4)))</formula>
    </cfRule>
  </conditionalFormatting>
  <conditionalFormatting sqref="AS4">
    <cfRule type="cellIs" dxfId="276" priority="6" operator="greaterThan">
      <formula>2</formula>
    </cfRule>
  </conditionalFormatting>
  <conditionalFormatting sqref="AS4:AS43">
    <cfRule type="cellIs" dxfId="275" priority="5" operator="greaterThan">
      <formula>2</formula>
    </cfRule>
  </conditionalFormatting>
  <conditionalFormatting sqref="AA4:AB15">
    <cfRule type="containsErrors" dxfId="274" priority="4">
      <formula>ISERROR(AA4)</formula>
    </cfRule>
  </conditionalFormatting>
  <conditionalFormatting sqref="T4:U15">
    <cfRule type="containsErrors" dxfId="273" priority="3">
      <formula>ISERROR(T4)</formula>
    </cfRule>
  </conditionalFormatting>
  <conditionalFormatting sqref="M4:N15">
    <cfRule type="containsErrors" dxfId="272" priority="2">
      <formula>ISERROR(M4)</formula>
    </cfRule>
  </conditionalFormatting>
  <conditionalFormatting sqref="F4:G15">
    <cfRule type="containsErrors" dxfId="271" priority="1">
      <formula>ISERROR(F4)</formula>
    </cfRule>
  </conditionalFormatting>
  <pageMargins left="0.7" right="0.7" top="0.75" bottom="0.75" header="0.3" footer="0.3"/>
  <pageSetup paperSize="9" scale="39" orientation="landscape" r:id="rId1"/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C90FC-D03C-4A45-8632-6E0526C25B10}">
  <sheetPr>
    <pageSetUpPr fitToPage="1"/>
  </sheetPr>
  <dimension ref="A1:CJ108"/>
  <sheetViews>
    <sheetView zoomScale="75" zoomScaleNormal="75" workbookViewId="0">
      <pane xSplit="1" topLeftCell="AB1" activePane="topRight" state="frozen"/>
      <selection pane="topRight" activeCell="A5" sqref="A5"/>
    </sheetView>
  </sheetViews>
  <sheetFormatPr baseColWidth="10" defaultRowHeight="18.75" x14ac:dyDescent="0.3"/>
  <cols>
    <col min="1" max="1" width="30.7109375" style="1" customWidth="1"/>
    <col min="2" max="2" width="30.7109375" style="2" customWidth="1"/>
    <col min="3" max="4" width="12.7109375" style="2" customWidth="1"/>
    <col min="5" max="5" width="14.85546875" style="2" hidden="1" customWidth="1"/>
    <col min="6" max="7" width="12.7109375" style="2" customWidth="1"/>
    <col min="8" max="8" width="7.28515625" style="2" hidden="1" customWidth="1"/>
    <col min="9" max="11" width="12.7109375" style="2" customWidth="1"/>
    <col min="12" max="12" width="12.7109375" style="2" hidden="1" customWidth="1"/>
    <col min="13" max="14" width="12.7109375" style="2" customWidth="1"/>
    <col min="15" max="15" width="12.7109375" style="2" hidden="1" customWidth="1"/>
    <col min="16" max="18" width="12.7109375" style="2" customWidth="1"/>
    <col min="19" max="19" width="12.7109375" style="2" hidden="1" customWidth="1"/>
    <col min="20" max="21" width="12.7109375" style="2" customWidth="1"/>
    <col min="22" max="22" width="4.7109375" style="2" hidden="1" customWidth="1"/>
    <col min="23" max="25" width="12.7109375" style="2" customWidth="1"/>
    <col min="26" max="26" width="15.28515625" style="2" hidden="1" customWidth="1"/>
    <col min="27" max="28" width="12.7109375" style="2" customWidth="1"/>
    <col min="29" max="29" width="9.42578125" style="2" hidden="1" customWidth="1"/>
    <col min="30" max="32" width="12.7109375" style="2" customWidth="1"/>
    <col min="33" max="33" width="12.7109375" style="2" hidden="1" customWidth="1"/>
    <col min="34" max="34" width="12.7109375" style="2" customWidth="1"/>
    <col min="35" max="35" width="12.7109375" style="113" customWidth="1"/>
    <col min="36" max="36" width="12.7109375" style="2" hidden="1" customWidth="1"/>
    <col min="37" max="39" width="12.7109375" style="2" customWidth="1"/>
    <col min="40" max="40" width="16.140625" style="110" hidden="1" customWidth="1"/>
    <col min="41" max="42" width="12.7109375" style="2" customWidth="1"/>
    <col min="43" max="43" width="12.42578125" style="2" hidden="1" customWidth="1"/>
    <col min="44" max="44" width="12.7109375" style="32" customWidth="1"/>
    <col min="45" max="46" width="12.7109375" style="2" customWidth="1"/>
    <col min="47" max="48" width="11.42578125" style="2"/>
    <col min="49" max="49" width="8.140625" style="2" bestFit="1" customWidth="1"/>
    <col min="50" max="51" width="7.28515625" style="2" bestFit="1" customWidth="1"/>
    <col min="52" max="52" width="11.140625" style="2" bestFit="1" customWidth="1"/>
    <col min="53" max="53" width="9.5703125" style="2" customWidth="1"/>
    <col min="54" max="57" width="7.28515625" style="2" bestFit="1" customWidth="1"/>
    <col min="58" max="58" width="8.28515625" style="2" bestFit="1" customWidth="1"/>
    <col min="59" max="59" width="7.7109375" style="2" bestFit="1" customWidth="1"/>
    <col min="60" max="67" width="8.28515625" style="2" bestFit="1" customWidth="1"/>
    <col min="68" max="68" width="8.7109375" style="2" bestFit="1" customWidth="1"/>
    <col min="69" max="69" width="8.28515625" style="2" bestFit="1" customWidth="1"/>
    <col min="70" max="78" width="8.7109375" style="2" bestFit="1" customWidth="1"/>
    <col min="79" max="79" width="8.28515625" style="2" bestFit="1" customWidth="1"/>
    <col min="80" max="88" width="8.7109375" style="2" bestFit="1" customWidth="1"/>
  </cols>
  <sheetData>
    <row r="1" spans="1:88" ht="24" thickBot="1" x14ac:dyDescent="0.4">
      <c r="C1" s="644" t="s">
        <v>83</v>
      </c>
      <c r="D1" s="645"/>
      <c r="E1" s="645"/>
      <c r="F1" s="645"/>
      <c r="G1" s="645"/>
      <c r="H1" s="645"/>
      <c r="I1" s="646"/>
      <c r="J1" s="641" t="s">
        <v>182</v>
      </c>
      <c r="K1" s="642"/>
      <c r="L1" s="642"/>
      <c r="M1" s="642"/>
      <c r="N1" s="642"/>
      <c r="O1" s="642"/>
      <c r="P1" s="643"/>
      <c r="Q1" s="641" t="s">
        <v>221</v>
      </c>
      <c r="R1" s="642"/>
      <c r="S1" s="642"/>
      <c r="T1" s="642"/>
      <c r="U1" s="642"/>
      <c r="V1" s="642"/>
      <c r="W1" s="643"/>
      <c r="X1" s="641" t="s">
        <v>246</v>
      </c>
      <c r="Y1" s="642"/>
      <c r="Z1" s="642"/>
      <c r="AA1" s="642"/>
      <c r="AB1" s="642"/>
      <c r="AC1" s="642"/>
      <c r="AD1" s="643"/>
      <c r="AE1" s="641" t="s">
        <v>258</v>
      </c>
      <c r="AF1" s="650"/>
      <c r="AG1" s="650"/>
      <c r="AH1" s="650"/>
      <c r="AI1" s="650"/>
      <c r="AJ1" s="650"/>
      <c r="AK1" s="313"/>
      <c r="AL1" s="644"/>
      <c r="AM1" s="655"/>
      <c r="AN1" s="655"/>
      <c r="AO1" s="655"/>
      <c r="AP1" s="655"/>
      <c r="AQ1" s="655"/>
      <c r="AR1" s="656"/>
      <c r="AS1" s="164"/>
      <c r="BT1" s="32"/>
      <c r="BU1" s="32"/>
      <c r="BV1" s="32"/>
      <c r="BW1" s="32"/>
      <c r="BX1" s="32"/>
    </row>
    <row r="2" spans="1:88" ht="32.25" thickBot="1" x14ac:dyDescent="0.55000000000000004">
      <c r="A2" s="627" t="s">
        <v>282</v>
      </c>
      <c r="B2" s="628"/>
      <c r="C2" s="6" t="s">
        <v>8</v>
      </c>
      <c r="D2" s="7"/>
      <c r="E2" s="7"/>
      <c r="F2" s="7"/>
      <c r="G2" s="314">
        <f>H2</f>
        <v>8</v>
      </c>
      <c r="H2" s="8">
        <f>COUNT(C4:C43)</f>
        <v>8</v>
      </c>
      <c r="I2" s="28"/>
      <c r="J2" s="165" t="s">
        <v>8</v>
      </c>
      <c r="K2" s="166"/>
      <c r="L2" s="166"/>
      <c r="M2" s="166"/>
      <c r="N2" s="315">
        <f>O2</f>
        <v>7</v>
      </c>
      <c r="O2" s="167">
        <f>COUNT(J4:J43)</f>
        <v>7</v>
      </c>
      <c r="P2" s="167"/>
      <c r="Q2" s="29" t="s">
        <v>8</v>
      </c>
      <c r="R2" s="30"/>
      <c r="S2" s="30"/>
      <c r="T2" s="30"/>
      <c r="U2" s="316">
        <f>V2</f>
        <v>4</v>
      </c>
      <c r="V2" s="31">
        <f>COUNT(Q4:Q43)</f>
        <v>4</v>
      </c>
      <c r="W2" s="168"/>
      <c r="X2" s="29" t="s">
        <v>8</v>
      </c>
      <c r="Y2" s="30"/>
      <c r="Z2" s="30"/>
      <c r="AA2" s="30"/>
      <c r="AB2" s="316">
        <f>AC2</f>
        <v>6</v>
      </c>
      <c r="AC2" s="31">
        <f>COUNT(X4:X43)</f>
        <v>6</v>
      </c>
      <c r="AD2" s="169"/>
      <c r="AE2" s="170" t="s">
        <v>8</v>
      </c>
      <c r="AF2" s="171"/>
      <c r="AG2" s="171"/>
      <c r="AH2" s="171"/>
      <c r="AI2" s="317">
        <f>AJ2</f>
        <v>8</v>
      </c>
      <c r="AJ2" s="171">
        <f>COUNT(AE4:AE43)</f>
        <v>8</v>
      </c>
      <c r="AK2" s="172"/>
      <c r="AL2" s="173" t="s">
        <v>8</v>
      </c>
      <c r="AM2" s="174"/>
      <c r="AN2" s="175"/>
      <c r="AO2" s="174"/>
      <c r="AP2" s="318">
        <f>AQ2</f>
        <v>0</v>
      </c>
      <c r="AQ2" s="174">
        <f>COUNT(AL4:AL43)</f>
        <v>0</v>
      </c>
      <c r="AR2" s="176"/>
      <c r="AS2" s="651" t="s">
        <v>269</v>
      </c>
      <c r="AT2" s="653" t="s">
        <v>270</v>
      </c>
      <c r="AV2" s="9" t="s">
        <v>5</v>
      </c>
      <c r="AW2" s="10">
        <v>1</v>
      </c>
      <c r="AX2" s="10">
        <v>1</v>
      </c>
      <c r="AY2" s="10">
        <v>2</v>
      </c>
      <c r="AZ2" s="10">
        <v>2</v>
      </c>
      <c r="BA2" s="10">
        <v>3</v>
      </c>
      <c r="BB2" s="10">
        <v>3</v>
      </c>
      <c r="BC2" s="10">
        <v>4</v>
      </c>
      <c r="BD2" s="10">
        <v>4</v>
      </c>
      <c r="BE2" s="10">
        <v>4</v>
      </c>
      <c r="BF2" s="10">
        <v>5</v>
      </c>
      <c r="BG2" s="10">
        <v>5</v>
      </c>
      <c r="BH2" s="10">
        <v>5</v>
      </c>
      <c r="BI2" s="10">
        <v>5</v>
      </c>
      <c r="BJ2" s="10">
        <v>5</v>
      </c>
      <c r="BK2" s="10">
        <v>5</v>
      </c>
      <c r="BL2" s="10">
        <v>6</v>
      </c>
      <c r="BM2" s="10">
        <v>6</v>
      </c>
      <c r="BN2" s="10">
        <v>6</v>
      </c>
      <c r="BO2" s="10">
        <v>6</v>
      </c>
      <c r="BP2" s="10">
        <v>6</v>
      </c>
      <c r="BQ2" s="10">
        <v>7</v>
      </c>
      <c r="BR2" s="10">
        <v>7</v>
      </c>
      <c r="BS2" s="10">
        <v>7</v>
      </c>
      <c r="BT2" s="138">
        <v>7</v>
      </c>
      <c r="BU2" s="138">
        <v>7</v>
      </c>
      <c r="BV2" s="138">
        <v>8</v>
      </c>
      <c r="BW2" s="138">
        <v>8</v>
      </c>
      <c r="BX2" s="138">
        <v>8</v>
      </c>
      <c r="BY2" s="10">
        <v>8</v>
      </c>
      <c r="BZ2" s="10">
        <v>8</v>
      </c>
    </row>
    <row r="3" spans="1:88" ht="23.25" thickBot="1" x14ac:dyDescent="0.5">
      <c r="A3" s="63" t="s">
        <v>0</v>
      </c>
      <c r="B3" s="64" t="s">
        <v>1</v>
      </c>
      <c r="C3" s="177" t="s">
        <v>55</v>
      </c>
      <c r="D3" s="178" t="s">
        <v>52</v>
      </c>
      <c r="E3" s="178" t="s">
        <v>275</v>
      </c>
      <c r="F3" s="178" t="s">
        <v>53</v>
      </c>
      <c r="G3" s="179" t="s">
        <v>276</v>
      </c>
      <c r="H3" s="180" t="s">
        <v>54</v>
      </c>
      <c r="I3" s="181" t="s">
        <v>4</v>
      </c>
      <c r="J3" s="182" t="s">
        <v>57</v>
      </c>
      <c r="K3" s="183" t="s">
        <v>58</v>
      </c>
      <c r="L3" s="183" t="s">
        <v>274</v>
      </c>
      <c r="M3" s="183" t="s">
        <v>59</v>
      </c>
      <c r="N3" s="184" t="s">
        <v>60</v>
      </c>
      <c r="O3" s="185" t="s">
        <v>56</v>
      </c>
      <c r="P3" s="186" t="s">
        <v>273</v>
      </c>
      <c r="Q3" s="187" t="s">
        <v>61</v>
      </c>
      <c r="R3" s="188" t="s">
        <v>62</v>
      </c>
      <c r="S3" s="188" t="s">
        <v>271</v>
      </c>
      <c r="T3" s="188" t="s">
        <v>63</v>
      </c>
      <c r="U3" s="189" t="s">
        <v>64</v>
      </c>
      <c r="V3" s="190" t="s">
        <v>65</v>
      </c>
      <c r="W3" s="186" t="s">
        <v>272</v>
      </c>
      <c r="X3" s="187" t="s">
        <v>66</v>
      </c>
      <c r="Y3" s="188" t="s">
        <v>67</v>
      </c>
      <c r="Z3" s="191" t="s">
        <v>245</v>
      </c>
      <c r="AA3" s="103" t="s">
        <v>68</v>
      </c>
      <c r="AB3" s="103" t="s">
        <v>69</v>
      </c>
      <c r="AC3" s="192" t="s">
        <v>70</v>
      </c>
      <c r="AD3" s="103" t="s">
        <v>76</v>
      </c>
      <c r="AE3" s="193" t="s">
        <v>259</v>
      </c>
      <c r="AF3" s="194" t="s">
        <v>260</v>
      </c>
      <c r="AG3" s="194"/>
      <c r="AH3" s="194" t="s">
        <v>261</v>
      </c>
      <c r="AI3" s="194" t="s">
        <v>262</v>
      </c>
      <c r="AJ3" s="195" t="s">
        <v>263</v>
      </c>
      <c r="AK3" s="196" t="s">
        <v>4</v>
      </c>
      <c r="AL3" s="193" t="s">
        <v>264</v>
      </c>
      <c r="AM3" s="194" t="s">
        <v>265</v>
      </c>
      <c r="AN3" s="197"/>
      <c r="AO3" s="194" t="s">
        <v>266</v>
      </c>
      <c r="AP3" s="194" t="s">
        <v>267</v>
      </c>
      <c r="AQ3" s="198" t="s">
        <v>268</v>
      </c>
      <c r="AR3" s="195" t="s">
        <v>4</v>
      </c>
      <c r="AS3" s="652"/>
      <c r="AT3" s="654"/>
      <c r="AW3" s="2" t="s">
        <v>9</v>
      </c>
      <c r="AX3" s="2" t="s">
        <v>10</v>
      </c>
      <c r="AY3" s="2" t="s">
        <v>11</v>
      </c>
      <c r="AZ3" s="2" t="s">
        <v>12</v>
      </c>
      <c r="BA3" s="2" t="s">
        <v>13</v>
      </c>
      <c r="BB3" s="2" t="s">
        <v>14</v>
      </c>
      <c r="BC3" s="2" t="s">
        <v>15</v>
      </c>
      <c r="BD3" s="2" t="s">
        <v>16</v>
      </c>
      <c r="BE3" s="2" t="s">
        <v>17</v>
      </c>
      <c r="BF3" s="2" t="s">
        <v>18</v>
      </c>
      <c r="BG3" s="2" t="s">
        <v>19</v>
      </c>
      <c r="BH3" s="2" t="s">
        <v>20</v>
      </c>
      <c r="BI3" s="2" t="s">
        <v>21</v>
      </c>
      <c r="BJ3" s="2" t="s">
        <v>22</v>
      </c>
      <c r="BK3" s="2" t="s">
        <v>23</v>
      </c>
      <c r="BL3" s="2" t="s">
        <v>24</v>
      </c>
      <c r="BM3" s="2" t="s">
        <v>25</v>
      </c>
      <c r="BN3" s="2" t="s">
        <v>26</v>
      </c>
      <c r="BO3" s="2" t="s">
        <v>27</v>
      </c>
      <c r="BP3" s="2" t="s">
        <v>28</v>
      </c>
      <c r="BQ3" s="2" t="s">
        <v>29</v>
      </c>
      <c r="BR3" s="2" t="s">
        <v>30</v>
      </c>
      <c r="BS3" s="2" t="s">
        <v>31</v>
      </c>
      <c r="BT3" s="32" t="s">
        <v>32</v>
      </c>
      <c r="BU3" s="32" t="s">
        <v>33</v>
      </c>
      <c r="BV3" s="32" t="s">
        <v>34</v>
      </c>
      <c r="BW3" s="32" t="s">
        <v>35</v>
      </c>
      <c r="BX3" s="32" t="s">
        <v>36</v>
      </c>
      <c r="BY3" s="2" t="s">
        <v>37</v>
      </c>
      <c r="BZ3" s="2" t="s">
        <v>38</v>
      </c>
      <c r="CA3" s="2" t="s">
        <v>42</v>
      </c>
      <c r="CB3" s="2" t="s">
        <v>43</v>
      </c>
      <c r="CC3" s="2" t="s">
        <v>44</v>
      </c>
      <c r="CD3" s="2" t="s">
        <v>45</v>
      </c>
      <c r="CE3" s="2" t="s">
        <v>46</v>
      </c>
      <c r="CF3" s="2" t="s">
        <v>47</v>
      </c>
      <c r="CG3" s="2" t="s">
        <v>48</v>
      </c>
      <c r="CH3" s="2" t="s">
        <v>49</v>
      </c>
      <c r="CI3" s="2" t="s">
        <v>50</v>
      </c>
      <c r="CJ3" s="2" t="s">
        <v>51</v>
      </c>
    </row>
    <row r="4" spans="1:88" ht="22.5" x14ac:dyDescent="0.45">
      <c r="A4" s="114" t="s">
        <v>124</v>
      </c>
      <c r="B4" s="114" t="s">
        <v>145</v>
      </c>
      <c r="C4" s="78">
        <f>IF(ISBLANK(F4)," ",_xlfn.RANK.EQ(E4,E$4:E$43))</f>
        <v>6</v>
      </c>
      <c r="D4" s="79">
        <f t="shared" ref="D4:D43" si="0">IF(ISBLANK(F4),"",(F4+(G4*1.0001)))</f>
        <v>67.006699999999995</v>
      </c>
      <c r="E4" s="199">
        <f t="shared" ref="E4:E43" si="1">IF(D4&lt;MAX(D4:D43),ROUND(D4,1),D4)</f>
        <v>67</v>
      </c>
      <c r="F4" s="324">
        <v>0</v>
      </c>
      <c r="G4" s="324">
        <v>67</v>
      </c>
      <c r="H4" s="80">
        <f t="shared" ref="H4:H43" si="2">IF(C4=1,AX$40,IF(C4=2,AX$41,IF(C4=3,AX$42,IF(C4=4,AX$43,IF(C4=5,AX$44,IF(C4=6,AX$45,IF(C4=7,AX$46,IF(C4=8,AX$47,IF(C4=9,AX$48,IF(C4=10,AX$49,"0 "))))))))))</f>
        <v>0</v>
      </c>
      <c r="I4" s="80" t="str">
        <f t="shared" ref="I4:I43" si="3">IF(N(H4)=0,"",ROUND(H4,0))</f>
        <v/>
      </c>
      <c r="J4" s="71">
        <f>IF(ISBLANK(M4)," ",_xlfn.RANK.EQ(L4,L$4:L$43))</f>
        <v>2</v>
      </c>
      <c r="K4" s="72">
        <f t="shared" ref="K4:K43" si="4">IF(ISBLANK(M4),"",(M4+(N4*1.0001)))</f>
        <v>137.5067</v>
      </c>
      <c r="L4" s="72">
        <f t="shared" ref="L4:L43" si="5">IF(K4&lt;MAX(K4:K43),ROUND(K4,1),K4)</f>
        <v>137.5</v>
      </c>
      <c r="M4" s="123">
        <v>70.5</v>
      </c>
      <c r="N4" s="123">
        <v>67</v>
      </c>
      <c r="O4" s="73">
        <f t="shared" ref="O4:O43" si="6">IF(J4=1,BB$40,IF(J4=2,BB$41,IF(J4=3,BB$42,IF(J4=4,BB$43,IF(J4=5,BB$44,IF(J4=6,BB$45,IF(J4=7,BB$46,IF(J4=8,BB$47,IF(J4=9,BB$48,IF(J4=10,BB$49,"0 "))))))))))</f>
        <v>9</v>
      </c>
      <c r="P4" s="200">
        <f t="shared" ref="P4:P43" si="7">IF(N(O4)=0,"",ROUND(O4,0))</f>
        <v>9</v>
      </c>
      <c r="Q4" s="84" t="str">
        <f>IF(ISBLANK(T4)," ",_xlfn.RANK.EQ(S4,S$4:S$43))</f>
        <v xml:space="preserve"> </v>
      </c>
      <c r="R4" s="85" t="str">
        <f t="shared" ref="R4:R43" si="8">IF(ISBLANK(T4),"",(T4+(U4*1.0001)))</f>
        <v/>
      </c>
      <c r="S4" s="85" t="str">
        <f t="shared" ref="S4:S43" si="9">IF(R4&lt;MAX(R4:R43),ROUND(R4,1),R4)</f>
        <v/>
      </c>
      <c r="T4" s="323"/>
      <c r="U4" s="323"/>
      <c r="V4" s="201" t="str">
        <f>IF(Q4=1,BF$40,IF(Q4=2,BF$41,IF(Q4=3,BF$42,IF(Q4=4,BF$43,IF(Q4=5,BF$44,IF(Q4=6,BF$45,IF(Q4=7,BF$46,IF(Q4=8,BF$47,IF(Q4=9,BF$48,IF(Q4=10,BF$49,"0 "))))))))))</f>
        <v xml:space="preserve">0 </v>
      </c>
      <c r="W4" s="202" t="str">
        <f t="shared" ref="W4:W43" si="10">IF(N(V4)=0,"",ROUND(V4,0))</f>
        <v/>
      </c>
      <c r="X4" s="91">
        <f t="shared" ref="X4:X12" si="11">IF(ISBLANK(AA4)," ",_xlfn.RANK.EQ(Z4,Z$4:Z$43))</f>
        <v>1</v>
      </c>
      <c r="Y4" s="92">
        <f t="shared" ref="Y4:Y12" si="12">IF(ISBLANK(AA4),"",(AA4+(AB4*1.0001)))</f>
        <v>142.00715</v>
      </c>
      <c r="Z4" s="92">
        <f t="shared" ref="Z4:Z43" si="13">IF(Y4&lt;MAX(Y4:Y43),ROUND(Y4,1),Y4)</f>
        <v>142.00715</v>
      </c>
      <c r="AA4" s="162">
        <v>70.5</v>
      </c>
      <c r="AB4" s="162">
        <v>71.5</v>
      </c>
      <c r="AC4" s="203">
        <f>IF(X4=1,BJ$40,IF(X4=2,BJ$41,IF(X4=3,BJ$42,IF(X4=4,BJ$43,IF(X4=5,BJ$44,IF(X4=6,BJ$45,IF(X4=7,BJ$46,IF(X4=8,BJ$47,IF(X4=9,BJ$48,IF(X4=10,BJ$49,"0 "))))))))))</f>
        <v>10</v>
      </c>
      <c r="AD4" s="204">
        <f t="shared" ref="AD4:AD43" si="14">IF(N(AC4)=0,"",ROUND(AC4,0))</f>
        <v>10</v>
      </c>
      <c r="AE4" s="205">
        <f t="shared" ref="AE4:AE12" si="15">IF(ISBLANK(AH4)," ",_xlfn.RANK.EQ(AG4,AG$4:AG$43))</f>
        <v>1</v>
      </c>
      <c r="AF4" s="206">
        <f t="shared" ref="AF4:AF12" si="16">IF(ISBLANK(AH4),"",(AH4+(AI4*1.0001)))</f>
        <v>137.00684999999999</v>
      </c>
      <c r="AG4" s="206">
        <f>IF(AF4&lt;MAX(AF4:AF43),ROUND(AF4,1),AF4)</f>
        <v>137.00684999999999</v>
      </c>
      <c r="AH4" s="130">
        <v>68.5</v>
      </c>
      <c r="AI4" s="130">
        <v>68.5</v>
      </c>
      <c r="AJ4" s="207">
        <f t="shared" ref="AJ4:AJ43" si="17">IF(AE4=1,BN$40,IF(AE4=2,BN$41,IF(AE4=3,BN$42,IF(AE4=4,BN$43,IF(AE4=5,BN$44,IF(AE4=6,BN$45,IF(AE4=7,BN$46,IF(AE4=8,BN$47,IF(AE4=9,BN$48,IF(AE4=10,BN$49,"0"))))))))))</f>
        <v>12</v>
      </c>
      <c r="AK4" s="208">
        <f>IF(N(AJ4)=0,"",ROUND(AJ4,0))</f>
        <v>12</v>
      </c>
      <c r="AL4" s="209" t="str">
        <f>IF(ISBLANK(AO4)," ",_xlfn.RANK.EQ(AN4,AN$4:AN$43))</f>
        <v xml:space="preserve"> </v>
      </c>
      <c r="AM4" s="210" t="str">
        <f>IF(ISBLANK(AO4),"",(AO4+(AP4*1.0001)))</f>
        <v/>
      </c>
      <c r="AN4" s="211" t="str">
        <f>IF(AM4&lt;MAX(AM4:AM43),ROUND(AM4,1),AM4)</f>
        <v/>
      </c>
      <c r="AO4" s="134"/>
      <c r="AP4" s="134"/>
      <c r="AQ4" s="212" t="str">
        <f t="shared" ref="AQ4:AQ43" si="18">IF(AL4=1,BR$40,IF(AL4=2,BR$41,IF(AL4=3,BR$42,IF(AL4=4,BR$43,IF(AL4=5,BR$44,IF(AL4=6,BR$45,IF(AL4=7,BR$46,IF(AL4=8,BR$47,IF(AL4=9,BR$48,IF(AL4=10,BR$49,"0"))))))))))</f>
        <v>0</v>
      </c>
      <c r="AR4" s="213" t="str">
        <f>IF(N(AQ4)=0,"",ROUND(AQ4,0))</f>
        <v/>
      </c>
      <c r="AS4" s="214">
        <f t="shared" ref="AS4:AS43" si="19">COUNT(C4,J4,Q4,X4,AE4,AL4)</f>
        <v>4</v>
      </c>
      <c r="AT4" s="215">
        <f t="shared" ref="AT4:AT43" si="20">H4+O4+V4+AC4+AJ4+AQ4</f>
        <v>31</v>
      </c>
      <c r="AU4" s="110"/>
      <c r="AW4" s="11" t="s">
        <v>9</v>
      </c>
      <c r="AX4" s="11" t="s">
        <v>10</v>
      </c>
      <c r="AY4" s="11" t="s">
        <v>11</v>
      </c>
      <c r="AZ4" s="11" t="s">
        <v>12</v>
      </c>
      <c r="BA4" s="11" t="s">
        <v>13</v>
      </c>
      <c r="BB4" s="11" t="s">
        <v>14</v>
      </c>
      <c r="BC4" s="11" t="s">
        <v>15</v>
      </c>
      <c r="BD4" s="11" t="s">
        <v>16</v>
      </c>
      <c r="BE4" s="11" t="s">
        <v>17</v>
      </c>
      <c r="BF4" s="11" t="s">
        <v>18</v>
      </c>
      <c r="BG4" s="11" t="s">
        <v>19</v>
      </c>
      <c r="BH4" s="11" t="s">
        <v>20</v>
      </c>
      <c r="BI4" s="11" t="s">
        <v>21</v>
      </c>
      <c r="BJ4" s="11" t="s">
        <v>22</v>
      </c>
      <c r="BK4" s="11" t="s">
        <v>23</v>
      </c>
      <c r="BL4" s="11" t="s">
        <v>24</v>
      </c>
      <c r="BM4" s="11" t="s">
        <v>25</v>
      </c>
      <c r="BN4" s="11" t="s">
        <v>26</v>
      </c>
      <c r="BO4" s="11" t="s">
        <v>27</v>
      </c>
      <c r="BP4" s="11" t="s">
        <v>28</v>
      </c>
      <c r="BQ4" s="11" t="s">
        <v>29</v>
      </c>
      <c r="BR4" s="11" t="s">
        <v>30</v>
      </c>
      <c r="BS4" s="11" t="s">
        <v>31</v>
      </c>
      <c r="BT4" s="140" t="s">
        <v>32</v>
      </c>
      <c r="BU4" s="140" t="s">
        <v>33</v>
      </c>
      <c r="BV4" s="140" t="s">
        <v>34</v>
      </c>
      <c r="BW4" s="140" t="s">
        <v>35</v>
      </c>
      <c r="BX4" s="140" t="s">
        <v>36</v>
      </c>
      <c r="BY4" s="11" t="s">
        <v>37</v>
      </c>
      <c r="BZ4" s="11" t="s">
        <v>38</v>
      </c>
      <c r="CA4" s="11">
        <v>31</v>
      </c>
      <c r="CB4" s="11">
        <v>32</v>
      </c>
      <c r="CC4" s="11">
        <v>33</v>
      </c>
      <c r="CD4" s="11">
        <v>34</v>
      </c>
      <c r="CE4" s="11">
        <v>35</v>
      </c>
      <c r="CF4" s="11">
        <v>36</v>
      </c>
      <c r="CG4" s="11">
        <v>37</v>
      </c>
      <c r="CH4" s="11">
        <v>38</v>
      </c>
      <c r="CI4" s="11">
        <v>39</v>
      </c>
      <c r="CJ4" s="11">
        <v>40</v>
      </c>
    </row>
    <row r="5" spans="1:88" ht="22.5" x14ac:dyDescent="0.45">
      <c r="A5" s="115" t="s">
        <v>128</v>
      </c>
      <c r="B5" s="115" t="s">
        <v>163</v>
      </c>
      <c r="C5" s="78">
        <f t="shared" ref="C5:C43" si="21">IF(ISBLANK(F5)," ",_xlfn.RANK.EQ(E5,E$4:E$43))</f>
        <v>4</v>
      </c>
      <c r="D5" s="79">
        <f t="shared" si="0"/>
        <v>130.50639999999999</v>
      </c>
      <c r="E5" s="199">
        <f t="shared" si="1"/>
        <v>130.5</v>
      </c>
      <c r="F5" s="324">
        <v>66.5</v>
      </c>
      <c r="G5" s="324">
        <v>64</v>
      </c>
      <c r="H5" s="80">
        <f t="shared" si="2"/>
        <v>6</v>
      </c>
      <c r="I5" s="80">
        <f t="shared" si="3"/>
        <v>6</v>
      </c>
      <c r="J5" s="71" t="str">
        <f t="shared" ref="J5:J43" si="22">IF(ISBLANK(M5)," ",_xlfn.RANK.EQ(L5,L$4:L$43))</f>
        <v xml:space="preserve"> </v>
      </c>
      <c r="K5" s="72" t="str">
        <f t="shared" si="4"/>
        <v/>
      </c>
      <c r="L5" s="72" t="str">
        <f t="shared" si="5"/>
        <v/>
      </c>
      <c r="M5" s="123"/>
      <c r="N5" s="123"/>
      <c r="O5" s="73" t="str">
        <f t="shared" si="6"/>
        <v xml:space="preserve">0 </v>
      </c>
      <c r="P5" s="216" t="str">
        <f t="shared" si="7"/>
        <v/>
      </c>
      <c r="Q5" s="84" t="str">
        <f t="shared" ref="Q5:Q43" si="23">IF(ISBLANK(T5)," ",_xlfn.RANK.EQ(S5,S$4:S$43))</f>
        <v xml:space="preserve"> </v>
      </c>
      <c r="R5" s="85" t="str">
        <f t="shared" si="8"/>
        <v/>
      </c>
      <c r="S5" s="85" t="str">
        <f t="shared" si="9"/>
        <v/>
      </c>
      <c r="T5" s="323"/>
      <c r="U5" s="323"/>
      <c r="V5" s="201" t="str">
        <f t="shared" ref="V5:V43" si="24">IF(Q5=1,BF$40,IF(Q5=2,BF$41,IF(Q5=3,BF$42,IF(Q5=4,BF$43,IF(Q5=5,BF$44,IF(Q5=6,BF$45,IF(Q5=7,BF$46,IF(Q5=8,BF$47,IF(Q5=9,BF$48,IF(Q5=10,BF$49,"0 "))))))))))</f>
        <v xml:space="preserve">0 </v>
      </c>
      <c r="W5" s="86" t="str">
        <f t="shared" si="10"/>
        <v/>
      </c>
      <c r="X5" s="91" t="str">
        <f t="shared" si="11"/>
        <v xml:space="preserve"> </v>
      </c>
      <c r="Y5" s="92" t="str">
        <f t="shared" si="12"/>
        <v/>
      </c>
      <c r="Z5" s="92" t="str">
        <f t="shared" si="13"/>
        <v/>
      </c>
      <c r="AA5" s="162"/>
      <c r="AB5" s="162"/>
      <c r="AC5" s="217" t="str">
        <f t="shared" ref="AC5:AC43" si="25">IF(X5=1,BJ$40,IF(X5=2,BJ$41,IF(X5=3,BJ$42,IF(X5=4,BJ$43,IF(X5=5,BJ$44,IF(X5=6,BJ$45,IF(X5=7,BJ$46,IF(X5=8,BJ$47,IF(X5=9,BJ$48,IF(X5=10,BJ$49,"0"))))))))))</f>
        <v>0</v>
      </c>
      <c r="AD5" s="218" t="str">
        <f t="shared" si="14"/>
        <v/>
      </c>
      <c r="AE5" s="205" t="str">
        <f t="shared" si="15"/>
        <v xml:space="preserve"> </v>
      </c>
      <c r="AF5" s="206" t="str">
        <f t="shared" si="16"/>
        <v/>
      </c>
      <c r="AG5" s="206" t="str">
        <f t="shared" ref="AG5:AG43" si="26">IF(AF5&lt;MAX(AF5:AF44),ROUND(AF5,1),AF5)</f>
        <v/>
      </c>
      <c r="AH5" s="130"/>
      <c r="AI5" s="130"/>
      <c r="AJ5" s="207" t="str">
        <f t="shared" si="17"/>
        <v>0</v>
      </c>
      <c r="AK5" s="208" t="str">
        <f t="shared" ref="AK5:AK43" si="27">IF(N(AJ5)=0,"",ROUND(AJ5,0))</f>
        <v/>
      </c>
      <c r="AL5" s="209" t="str">
        <f t="shared" ref="AL5:AL12" si="28">IF(ISBLANK(AO5)," ",_xlfn.RANK.EQ(AN5,AN$4:AN$43))</f>
        <v xml:space="preserve"> </v>
      </c>
      <c r="AM5" s="210" t="str">
        <f t="shared" ref="AM5:AM43" si="29">IF(ISBLANK(AO5),"",(AO5+(AP5*1.0001)))</f>
        <v/>
      </c>
      <c r="AN5" s="211" t="str">
        <f t="shared" ref="AN5:AN43" si="30">IF(AM5&lt;MAX(AM5:AM44),ROUND(AM5,1),AM5)</f>
        <v/>
      </c>
      <c r="AO5" s="134"/>
      <c r="AP5" s="134"/>
      <c r="AQ5" s="212" t="str">
        <f t="shared" si="18"/>
        <v>0</v>
      </c>
      <c r="AR5" s="213" t="str">
        <f t="shared" ref="AR5:AR43" si="31">IF(N(AQ5)=0,"",ROUND(AQ5,0))</f>
        <v/>
      </c>
      <c r="AS5" s="214">
        <f t="shared" si="19"/>
        <v>1</v>
      </c>
      <c r="AT5" s="215">
        <f t="shared" si="20"/>
        <v>6</v>
      </c>
      <c r="AV5" s="9">
        <v>1</v>
      </c>
      <c r="AW5" s="2">
        <v>1</v>
      </c>
      <c r="AX5" s="2">
        <v>3</v>
      </c>
      <c r="AY5" s="2">
        <v>5</v>
      </c>
      <c r="AZ5" s="2">
        <v>7</v>
      </c>
      <c r="BA5" s="2">
        <f t="shared" ref="BA5:CJ5" si="32">SUM(5+BA4-1)</f>
        <v>9</v>
      </c>
      <c r="BB5" s="2">
        <f t="shared" si="32"/>
        <v>10</v>
      </c>
      <c r="BC5" s="2">
        <f t="shared" si="32"/>
        <v>11</v>
      </c>
      <c r="BD5" s="2">
        <f t="shared" si="32"/>
        <v>12</v>
      </c>
      <c r="BE5" s="2">
        <f t="shared" si="32"/>
        <v>13</v>
      </c>
      <c r="BF5" s="2">
        <f t="shared" si="32"/>
        <v>14</v>
      </c>
      <c r="BG5" s="2">
        <f t="shared" si="32"/>
        <v>15</v>
      </c>
      <c r="BH5" s="2">
        <f t="shared" si="32"/>
        <v>16</v>
      </c>
      <c r="BI5" s="2">
        <f t="shared" si="32"/>
        <v>17</v>
      </c>
      <c r="BJ5" s="2">
        <f t="shared" si="32"/>
        <v>18</v>
      </c>
      <c r="BK5" s="2">
        <f t="shared" si="32"/>
        <v>19</v>
      </c>
      <c r="BL5" s="2">
        <f t="shared" si="32"/>
        <v>20</v>
      </c>
      <c r="BM5" s="2">
        <f t="shared" si="32"/>
        <v>21</v>
      </c>
      <c r="BN5" s="2">
        <f t="shared" si="32"/>
        <v>22</v>
      </c>
      <c r="BO5" s="2">
        <f t="shared" si="32"/>
        <v>23</v>
      </c>
      <c r="BP5" s="2">
        <f t="shared" si="32"/>
        <v>24</v>
      </c>
      <c r="BQ5" s="2">
        <f t="shared" si="32"/>
        <v>25</v>
      </c>
      <c r="BR5" s="2">
        <f t="shared" si="32"/>
        <v>26</v>
      </c>
      <c r="BS5" s="2">
        <f t="shared" si="32"/>
        <v>27</v>
      </c>
      <c r="BT5" s="32">
        <f t="shared" si="32"/>
        <v>28</v>
      </c>
      <c r="BU5" s="32">
        <f t="shared" si="32"/>
        <v>29</v>
      </c>
      <c r="BV5" s="32">
        <f t="shared" si="32"/>
        <v>30</v>
      </c>
      <c r="BW5" s="32">
        <f t="shared" si="32"/>
        <v>31</v>
      </c>
      <c r="BX5" s="32">
        <f t="shared" si="32"/>
        <v>32</v>
      </c>
      <c r="BY5" s="2">
        <f t="shared" si="32"/>
        <v>33</v>
      </c>
      <c r="BZ5" s="2">
        <f t="shared" si="32"/>
        <v>34</v>
      </c>
      <c r="CA5" s="2">
        <f t="shared" si="32"/>
        <v>35</v>
      </c>
      <c r="CB5" s="2">
        <f t="shared" si="32"/>
        <v>36</v>
      </c>
      <c r="CC5" s="2">
        <f t="shared" si="32"/>
        <v>37</v>
      </c>
      <c r="CD5" s="2">
        <f t="shared" si="32"/>
        <v>38</v>
      </c>
      <c r="CE5" s="2">
        <f t="shared" si="32"/>
        <v>39</v>
      </c>
      <c r="CF5" s="2">
        <f t="shared" si="32"/>
        <v>40</v>
      </c>
      <c r="CG5" s="2">
        <f t="shared" si="32"/>
        <v>41</v>
      </c>
      <c r="CH5" s="2">
        <f t="shared" si="32"/>
        <v>42</v>
      </c>
      <c r="CI5" s="2">
        <f t="shared" si="32"/>
        <v>43</v>
      </c>
      <c r="CJ5" s="2">
        <f t="shared" si="32"/>
        <v>44</v>
      </c>
    </row>
    <row r="6" spans="1:88" ht="22.5" x14ac:dyDescent="0.45">
      <c r="A6" s="114" t="s">
        <v>167</v>
      </c>
      <c r="B6" s="114" t="s">
        <v>174</v>
      </c>
      <c r="C6" s="78">
        <f t="shared" si="21"/>
        <v>2</v>
      </c>
      <c r="D6" s="79">
        <f t="shared" si="0"/>
        <v>131.50664999999998</v>
      </c>
      <c r="E6" s="199">
        <f t="shared" si="1"/>
        <v>131.5</v>
      </c>
      <c r="F6" s="324">
        <v>65</v>
      </c>
      <c r="G6" s="324">
        <v>66.5</v>
      </c>
      <c r="H6" s="80">
        <f t="shared" si="2"/>
        <v>10</v>
      </c>
      <c r="I6" s="80">
        <f t="shared" si="3"/>
        <v>10</v>
      </c>
      <c r="J6" s="71">
        <f t="shared" si="22"/>
        <v>4</v>
      </c>
      <c r="K6" s="72">
        <f t="shared" si="4"/>
        <v>127.00614999999999</v>
      </c>
      <c r="L6" s="72">
        <f t="shared" si="5"/>
        <v>127</v>
      </c>
      <c r="M6" s="123">
        <v>65.5</v>
      </c>
      <c r="N6" s="123">
        <v>61.5</v>
      </c>
      <c r="O6" s="73">
        <f t="shared" si="6"/>
        <v>5</v>
      </c>
      <c r="P6" s="216">
        <f t="shared" si="7"/>
        <v>5</v>
      </c>
      <c r="Q6" s="84" t="str">
        <f t="shared" si="23"/>
        <v xml:space="preserve"> </v>
      </c>
      <c r="R6" s="85" t="str">
        <f t="shared" si="8"/>
        <v/>
      </c>
      <c r="S6" s="85" t="str">
        <f t="shared" si="9"/>
        <v/>
      </c>
      <c r="T6" s="323"/>
      <c r="U6" s="323"/>
      <c r="V6" s="201" t="str">
        <f t="shared" si="24"/>
        <v xml:space="preserve">0 </v>
      </c>
      <c r="W6" s="86" t="str">
        <f t="shared" si="10"/>
        <v/>
      </c>
      <c r="X6" s="91" t="str">
        <f t="shared" si="11"/>
        <v xml:space="preserve"> </v>
      </c>
      <c r="Y6" s="92" t="str">
        <f t="shared" si="12"/>
        <v/>
      </c>
      <c r="Z6" s="92" t="str">
        <f t="shared" si="13"/>
        <v/>
      </c>
      <c r="AA6" s="162"/>
      <c r="AB6" s="162"/>
      <c r="AC6" s="217" t="str">
        <f t="shared" si="25"/>
        <v>0</v>
      </c>
      <c r="AD6" s="218" t="str">
        <f t="shared" si="14"/>
        <v/>
      </c>
      <c r="AE6" s="205" t="str">
        <f t="shared" si="15"/>
        <v xml:space="preserve"> </v>
      </c>
      <c r="AF6" s="206" t="str">
        <f t="shared" si="16"/>
        <v/>
      </c>
      <c r="AG6" s="206" t="str">
        <f t="shared" si="26"/>
        <v/>
      </c>
      <c r="AH6" s="130"/>
      <c r="AI6" s="130"/>
      <c r="AJ6" s="207" t="str">
        <f t="shared" si="17"/>
        <v>0</v>
      </c>
      <c r="AK6" s="219" t="str">
        <f t="shared" si="27"/>
        <v/>
      </c>
      <c r="AL6" s="209" t="str">
        <f t="shared" si="28"/>
        <v xml:space="preserve"> </v>
      </c>
      <c r="AM6" s="210" t="str">
        <f t="shared" si="29"/>
        <v/>
      </c>
      <c r="AN6" s="211" t="str">
        <f t="shared" si="30"/>
        <v/>
      </c>
      <c r="AO6" s="134"/>
      <c r="AP6" s="134"/>
      <c r="AQ6" s="212" t="str">
        <f t="shared" si="18"/>
        <v>0</v>
      </c>
      <c r="AR6" s="213" t="str">
        <f t="shared" si="31"/>
        <v/>
      </c>
      <c r="AS6" s="214">
        <f t="shared" si="19"/>
        <v>2</v>
      </c>
      <c r="AT6" s="215">
        <f t="shared" si="20"/>
        <v>15</v>
      </c>
      <c r="AV6" s="2">
        <v>2</v>
      </c>
      <c r="AY6" s="2">
        <f t="shared" ref="AY6" si="33">SUM(AY5-2)</f>
        <v>3</v>
      </c>
      <c r="AZ6" s="2">
        <f>SUM(AZ5-2)</f>
        <v>5</v>
      </c>
      <c r="BA6" s="2">
        <f>SUM(BA5-2)</f>
        <v>7</v>
      </c>
      <c r="BB6" s="2">
        <f t="shared" ref="BB6:BY6" si="34">SUM(BB5-2)</f>
        <v>8</v>
      </c>
      <c r="BC6" s="2">
        <f t="shared" si="34"/>
        <v>9</v>
      </c>
      <c r="BD6" s="2">
        <f t="shared" si="34"/>
        <v>10</v>
      </c>
      <c r="BE6" s="2">
        <f t="shared" si="34"/>
        <v>11</v>
      </c>
      <c r="BF6" s="2">
        <f t="shared" si="34"/>
        <v>12</v>
      </c>
      <c r="BG6" s="2">
        <f t="shared" si="34"/>
        <v>13</v>
      </c>
      <c r="BH6" s="2">
        <f t="shared" si="34"/>
        <v>14</v>
      </c>
      <c r="BI6" s="2">
        <f t="shared" si="34"/>
        <v>15</v>
      </c>
      <c r="BJ6" s="2">
        <f t="shared" si="34"/>
        <v>16</v>
      </c>
      <c r="BK6" s="2">
        <f t="shared" si="34"/>
        <v>17</v>
      </c>
      <c r="BL6" s="2">
        <f t="shared" si="34"/>
        <v>18</v>
      </c>
      <c r="BM6" s="2">
        <f t="shared" si="34"/>
        <v>19</v>
      </c>
      <c r="BN6" s="2">
        <f t="shared" si="34"/>
        <v>20</v>
      </c>
      <c r="BO6" s="2">
        <f t="shared" si="34"/>
        <v>21</v>
      </c>
      <c r="BP6" s="2">
        <f t="shared" si="34"/>
        <v>22</v>
      </c>
      <c r="BQ6" s="2">
        <f t="shared" si="34"/>
        <v>23</v>
      </c>
      <c r="BR6" s="2">
        <f t="shared" si="34"/>
        <v>24</v>
      </c>
      <c r="BS6" s="2">
        <f t="shared" si="34"/>
        <v>25</v>
      </c>
      <c r="BT6" s="32">
        <f t="shared" si="34"/>
        <v>26</v>
      </c>
      <c r="BU6" s="32">
        <f t="shared" si="34"/>
        <v>27</v>
      </c>
      <c r="BV6" s="32">
        <f t="shared" si="34"/>
        <v>28</v>
      </c>
      <c r="BW6" s="32">
        <f t="shared" si="34"/>
        <v>29</v>
      </c>
      <c r="BX6" s="32">
        <f t="shared" si="34"/>
        <v>30</v>
      </c>
      <c r="BY6" s="2">
        <f t="shared" si="34"/>
        <v>31</v>
      </c>
      <c r="BZ6" s="2">
        <f>SUM(BZ5-2)</f>
        <v>32</v>
      </c>
      <c r="CA6" s="2">
        <f t="shared" ref="CA6:CJ6" si="35">SUM(CA5-2)</f>
        <v>33</v>
      </c>
      <c r="CB6" s="2">
        <f t="shared" si="35"/>
        <v>34</v>
      </c>
      <c r="CC6" s="2">
        <f t="shared" si="35"/>
        <v>35</v>
      </c>
      <c r="CD6" s="2">
        <f t="shared" si="35"/>
        <v>36</v>
      </c>
      <c r="CE6" s="2">
        <f t="shared" si="35"/>
        <v>37</v>
      </c>
      <c r="CF6" s="2">
        <f t="shared" si="35"/>
        <v>38</v>
      </c>
      <c r="CG6" s="2">
        <f t="shared" si="35"/>
        <v>39</v>
      </c>
      <c r="CH6" s="2">
        <f t="shared" si="35"/>
        <v>40</v>
      </c>
      <c r="CI6" s="2">
        <f t="shared" si="35"/>
        <v>41</v>
      </c>
      <c r="CJ6" s="2">
        <f t="shared" si="35"/>
        <v>42</v>
      </c>
    </row>
    <row r="7" spans="1:88" ht="22.5" x14ac:dyDescent="0.45">
      <c r="A7" s="114" t="s">
        <v>177</v>
      </c>
      <c r="B7" s="114" t="s">
        <v>175</v>
      </c>
      <c r="C7" s="78">
        <f t="shared" si="21"/>
        <v>8</v>
      </c>
      <c r="D7" s="79">
        <f t="shared" si="0"/>
        <v>62.0062</v>
      </c>
      <c r="E7" s="199">
        <f t="shared" si="1"/>
        <v>62</v>
      </c>
      <c r="F7" s="324">
        <v>0</v>
      </c>
      <c r="G7" s="324">
        <v>62</v>
      </c>
      <c r="H7" s="80">
        <f t="shared" si="2"/>
        <v>0</v>
      </c>
      <c r="I7" s="80" t="str">
        <f t="shared" si="3"/>
        <v/>
      </c>
      <c r="J7" s="71">
        <f t="shared" si="22"/>
        <v>7</v>
      </c>
      <c r="K7" s="72">
        <f t="shared" si="4"/>
        <v>61.506149999999998</v>
      </c>
      <c r="L7" s="72">
        <f t="shared" si="5"/>
        <v>61.5</v>
      </c>
      <c r="M7" s="123">
        <v>0</v>
      </c>
      <c r="N7" s="123">
        <v>61.5</v>
      </c>
      <c r="O7" s="73">
        <f t="shared" si="6"/>
        <v>0</v>
      </c>
      <c r="P7" s="216" t="str">
        <f t="shared" si="7"/>
        <v/>
      </c>
      <c r="Q7" s="84" t="str">
        <f t="shared" si="23"/>
        <v xml:space="preserve"> </v>
      </c>
      <c r="R7" s="85" t="str">
        <f t="shared" si="8"/>
        <v/>
      </c>
      <c r="S7" s="85" t="str">
        <f t="shared" si="9"/>
        <v/>
      </c>
      <c r="T7" s="323"/>
      <c r="U7" s="323"/>
      <c r="V7" s="201" t="str">
        <f t="shared" si="24"/>
        <v xml:space="preserve">0 </v>
      </c>
      <c r="W7" s="86" t="str">
        <f t="shared" si="10"/>
        <v/>
      </c>
      <c r="X7" s="91" t="str">
        <f t="shared" si="11"/>
        <v xml:space="preserve"> </v>
      </c>
      <c r="Y7" s="92" t="str">
        <f t="shared" si="12"/>
        <v/>
      </c>
      <c r="Z7" s="92" t="str">
        <f t="shared" si="13"/>
        <v/>
      </c>
      <c r="AA7" s="162"/>
      <c r="AB7" s="162"/>
      <c r="AC7" s="217" t="str">
        <f t="shared" si="25"/>
        <v>0</v>
      </c>
      <c r="AD7" s="218" t="str">
        <f t="shared" si="14"/>
        <v/>
      </c>
      <c r="AE7" s="205" t="str">
        <f t="shared" si="15"/>
        <v xml:space="preserve"> </v>
      </c>
      <c r="AF7" s="206" t="str">
        <f t="shared" si="16"/>
        <v/>
      </c>
      <c r="AG7" s="206" t="str">
        <f t="shared" si="26"/>
        <v/>
      </c>
      <c r="AH7" s="130"/>
      <c r="AI7" s="130"/>
      <c r="AJ7" s="207" t="str">
        <f t="shared" si="17"/>
        <v>0</v>
      </c>
      <c r="AK7" s="208" t="str">
        <f t="shared" si="27"/>
        <v/>
      </c>
      <c r="AL7" s="209" t="str">
        <f t="shared" si="28"/>
        <v xml:space="preserve"> </v>
      </c>
      <c r="AM7" s="210" t="str">
        <f t="shared" si="29"/>
        <v/>
      </c>
      <c r="AN7" s="211" t="str">
        <f t="shared" si="30"/>
        <v/>
      </c>
      <c r="AO7" s="134"/>
      <c r="AP7" s="134"/>
      <c r="AQ7" s="212" t="str">
        <f t="shared" si="18"/>
        <v>0</v>
      </c>
      <c r="AR7" s="213" t="str">
        <f t="shared" si="31"/>
        <v/>
      </c>
      <c r="AS7" s="214">
        <f t="shared" si="19"/>
        <v>2</v>
      </c>
      <c r="AT7" s="215">
        <f t="shared" si="20"/>
        <v>0</v>
      </c>
      <c r="AV7" s="9">
        <v>3</v>
      </c>
      <c r="BA7" s="2">
        <f t="shared" ref="BA7:CJ14" si="36">SUM(BA6-2)</f>
        <v>5</v>
      </c>
      <c r="BB7" s="2">
        <f t="shared" si="36"/>
        <v>6</v>
      </c>
      <c r="BC7" s="2">
        <f t="shared" si="36"/>
        <v>7</v>
      </c>
      <c r="BD7" s="2">
        <f t="shared" si="36"/>
        <v>8</v>
      </c>
      <c r="BE7" s="2">
        <f t="shared" si="36"/>
        <v>9</v>
      </c>
      <c r="BF7" s="2">
        <f t="shared" si="36"/>
        <v>10</v>
      </c>
      <c r="BG7" s="2">
        <f t="shared" si="36"/>
        <v>11</v>
      </c>
      <c r="BH7" s="2">
        <f t="shared" si="36"/>
        <v>12</v>
      </c>
      <c r="BI7" s="2">
        <f t="shared" si="36"/>
        <v>13</v>
      </c>
      <c r="BJ7" s="2">
        <f t="shared" si="36"/>
        <v>14</v>
      </c>
      <c r="BK7" s="2">
        <f t="shared" si="36"/>
        <v>15</v>
      </c>
      <c r="BL7" s="2">
        <f t="shared" si="36"/>
        <v>16</v>
      </c>
      <c r="BM7" s="2">
        <f t="shared" si="36"/>
        <v>17</v>
      </c>
      <c r="BN7" s="2">
        <f t="shared" si="36"/>
        <v>18</v>
      </c>
      <c r="BO7" s="2">
        <f t="shared" si="36"/>
        <v>19</v>
      </c>
      <c r="BP7" s="2">
        <f t="shared" si="36"/>
        <v>20</v>
      </c>
      <c r="BQ7" s="2">
        <f t="shared" si="36"/>
        <v>21</v>
      </c>
      <c r="BR7" s="2">
        <f t="shared" si="36"/>
        <v>22</v>
      </c>
      <c r="BS7" s="2">
        <f t="shared" si="36"/>
        <v>23</v>
      </c>
      <c r="BT7" s="32">
        <f t="shared" si="36"/>
        <v>24</v>
      </c>
      <c r="BU7" s="32">
        <f t="shared" si="36"/>
        <v>25</v>
      </c>
      <c r="BV7" s="32">
        <f t="shared" si="36"/>
        <v>26</v>
      </c>
      <c r="BW7" s="32">
        <f t="shared" si="36"/>
        <v>27</v>
      </c>
      <c r="BX7" s="32">
        <f t="shared" si="36"/>
        <v>28</v>
      </c>
      <c r="BY7" s="2">
        <f t="shared" si="36"/>
        <v>29</v>
      </c>
      <c r="BZ7" s="2">
        <f t="shared" si="36"/>
        <v>30</v>
      </c>
      <c r="CA7" s="2">
        <f t="shared" si="36"/>
        <v>31</v>
      </c>
      <c r="CB7" s="2">
        <f t="shared" si="36"/>
        <v>32</v>
      </c>
      <c r="CC7" s="2">
        <f t="shared" si="36"/>
        <v>33</v>
      </c>
      <c r="CD7" s="2">
        <f t="shared" si="36"/>
        <v>34</v>
      </c>
      <c r="CE7" s="2">
        <f t="shared" si="36"/>
        <v>35</v>
      </c>
      <c r="CF7" s="2">
        <f t="shared" si="36"/>
        <v>36</v>
      </c>
      <c r="CG7" s="2">
        <f t="shared" si="36"/>
        <v>37</v>
      </c>
      <c r="CH7" s="2">
        <f t="shared" si="36"/>
        <v>38</v>
      </c>
      <c r="CI7" s="2">
        <f t="shared" si="36"/>
        <v>39</v>
      </c>
      <c r="CJ7" s="2">
        <f t="shared" si="36"/>
        <v>40</v>
      </c>
    </row>
    <row r="8" spans="1:88" ht="22.5" x14ac:dyDescent="0.45">
      <c r="A8" s="114" t="s">
        <v>159</v>
      </c>
      <c r="B8" s="114" t="s">
        <v>176</v>
      </c>
      <c r="C8" s="78">
        <f t="shared" si="21"/>
        <v>5</v>
      </c>
      <c r="D8" s="79">
        <f t="shared" si="0"/>
        <v>124.50620000000001</v>
      </c>
      <c r="E8" s="199">
        <f t="shared" si="1"/>
        <v>124.5</v>
      </c>
      <c r="F8" s="324">
        <v>62.5</v>
      </c>
      <c r="G8" s="324">
        <v>62</v>
      </c>
      <c r="H8" s="80">
        <f t="shared" si="2"/>
        <v>0</v>
      </c>
      <c r="I8" s="80" t="str">
        <f t="shared" si="3"/>
        <v/>
      </c>
      <c r="J8" s="71" t="str">
        <f t="shared" si="22"/>
        <v xml:space="preserve"> </v>
      </c>
      <c r="K8" s="72" t="str">
        <f t="shared" si="4"/>
        <v/>
      </c>
      <c r="L8" s="72" t="str">
        <f t="shared" si="5"/>
        <v/>
      </c>
      <c r="M8" s="123"/>
      <c r="N8" s="123"/>
      <c r="O8" s="73" t="str">
        <f t="shared" si="6"/>
        <v xml:space="preserve">0 </v>
      </c>
      <c r="P8" s="216" t="str">
        <f t="shared" si="7"/>
        <v/>
      </c>
      <c r="Q8" s="84">
        <f t="shared" si="23"/>
        <v>4</v>
      </c>
      <c r="R8" s="85">
        <f t="shared" si="8"/>
        <v>69.006900000000002</v>
      </c>
      <c r="S8" s="85">
        <f t="shared" si="9"/>
        <v>69</v>
      </c>
      <c r="T8" s="323">
        <v>0</v>
      </c>
      <c r="U8" s="323">
        <v>69</v>
      </c>
      <c r="V8" s="201">
        <f t="shared" si="24"/>
        <v>0</v>
      </c>
      <c r="W8" s="86" t="str">
        <f t="shared" si="10"/>
        <v/>
      </c>
      <c r="X8" s="91">
        <f t="shared" si="11"/>
        <v>4</v>
      </c>
      <c r="Y8" s="92">
        <f t="shared" si="12"/>
        <v>131.00639999999999</v>
      </c>
      <c r="Z8" s="92">
        <f t="shared" si="13"/>
        <v>131</v>
      </c>
      <c r="AA8" s="162">
        <v>67</v>
      </c>
      <c r="AB8" s="162">
        <v>64</v>
      </c>
      <c r="AC8" s="217">
        <f t="shared" si="25"/>
        <v>0</v>
      </c>
      <c r="AD8" s="218" t="str">
        <f t="shared" si="14"/>
        <v/>
      </c>
      <c r="AE8" s="205">
        <f t="shared" si="15"/>
        <v>6</v>
      </c>
      <c r="AF8" s="206">
        <f t="shared" si="16"/>
        <v>129.00664999999998</v>
      </c>
      <c r="AG8" s="206">
        <f t="shared" si="26"/>
        <v>129</v>
      </c>
      <c r="AH8" s="130">
        <v>62.5</v>
      </c>
      <c r="AI8" s="130">
        <v>66.5</v>
      </c>
      <c r="AJ8" s="207">
        <f t="shared" si="17"/>
        <v>0</v>
      </c>
      <c r="AK8" s="208" t="str">
        <f t="shared" si="27"/>
        <v/>
      </c>
      <c r="AL8" s="209" t="str">
        <f t="shared" si="28"/>
        <v xml:space="preserve"> </v>
      </c>
      <c r="AM8" s="210" t="str">
        <f t="shared" si="29"/>
        <v/>
      </c>
      <c r="AN8" s="211" t="str">
        <f t="shared" si="30"/>
        <v/>
      </c>
      <c r="AO8" s="134"/>
      <c r="AP8" s="134"/>
      <c r="AQ8" s="212" t="str">
        <f t="shared" si="18"/>
        <v>0</v>
      </c>
      <c r="AR8" s="213" t="str">
        <f t="shared" si="31"/>
        <v/>
      </c>
      <c r="AS8" s="214">
        <f t="shared" si="19"/>
        <v>4</v>
      </c>
      <c r="AT8" s="215">
        <f t="shared" si="20"/>
        <v>0</v>
      </c>
      <c r="AV8" s="2">
        <v>4</v>
      </c>
      <c r="BC8" s="2">
        <f t="shared" si="36"/>
        <v>5</v>
      </c>
      <c r="BD8" s="2">
        <f t="shared" si="36"/>
        <v>6</v>
      </c>
      <c r="BE8" s="2">
        <f t="shared" si="36"/>
        <v>7</v>
      </c>
      <c r="BF8" s="2">
        <f t="shared" si="36"/>
        <v>8</v>
      </c>
      <c r="BG8" s="2">
        <f t="shared" si="36"/>
        <v>9</v>
      </c>
      <c r="BH8" s="2">
        <f t="shared" si="36"/>
        <v>10</v>
      </c>
      <c r="BI8" s="2">
        <f t="shared" si="36"/>
        <v>11</v>
      </c>
      <c r="BJ8" s="2">
        <f t="shared" si="36"/>
        <v>12</v>
      </c>
      <c r="BK8" s="2">
        <f t="shared" si="36"/>
        <v>13</v>
      </c>
      <c r="BL8" s="2">
        <f t="shared" si="36"/>
        <v>14</v>
      </c>
      <c r="BM8" s="2">
        <f t="shared" si="36"/>
        <v>15</v>
      </c>
      <c r="BN8" s="2">
        <f t="shared" si="36"/>
        <v>16</v>
      </c>
      <c r="BO8" s="2">
        <f t="shared" si="36"/>
        <v>17</v>
      </c>
      <c r="BP8" s="2">
        <f t="shared" si="36"/>
        <v>18</v>
      </c>
      <c r="BQ8" s="2">
        <f t="shared" si="36"/>
        <v>19</v>
      </c>
      <c r="BR8" s="2">
        <f t="shared" si="36"/>
        <v>20</v>
      </c>
      <c r="BS8" s="2">
        <f t="shared" si="36"/>
        <v>21</v>
      </c>
      <c r="BT8" s="32">
        <f t="shared" si="36"/>
        <v>22</v>
      </c>
      <c r="BU8" s="32">
        <f t="shared" si="36"/>
        <v>23</v>
      </c>
      <c r="BV8" s="32">
        <f t="shared" si="36"/>
        <v>24</v>
      </c>
      <c r="BW8" s="32">
        <f t="shared" si="36"/>
        <v>25</v>
      </c>
      <c r="BX8" s="32">
        <f t="shared" si="36"/>
        <v>26</v>
      </c>
      <c r="BY8" s="2">
        <f t="shared" si="36"/>
        <v>27</v>
      </c>
      <c r="BZ8" s="2">
        <f t="shared" si="36"/>
        <v>28</v>
      </c>
      <c r="CA8" s="2">
        <f t="shared" si="36"/>
        <v>29</v>
      </c>
      <c r="CB8" s="2">
        <f t="shared" si="36"/>
        <v>30</v>
      </c>
      <c r="CC8" s="2">
        <f t="shared" si="36"/>
        <v>31</v>
      </c>
      <c r="CD8" s="2">
        <f t="shared" si="36"/>
        <v>32</v>
      </c>
      <c r="CE8" s="2">
        <f t="shared" si="36"/>
        <v>33</v>
      </c>
      <c r="CF8" s="2">
        <f t="shared" si="36"/>
        <v>34</v>
      </c>
      <c r="CG8" s="2">
        <f t="shared" si="36"/>
        <v>35</v>
      </c>
      <c r="CH8" s="2">
        <f t="shared" si="36"/>
        <v>36</v>
      </c>
      <c r="CI8" s="2">
        <f t="shared" si="36"/>
        <v>37</v>
      </c>
      <c r="CJ8" s="2">
        <f t="shared" si="36"/>
        <v>38</v>
      </c>
    </row>
    <row r="9" spans="1:88" ht="22.5" x14ac:dyDescent="0.45">
      <c r="A9" s="114" t="s">
        <v>177</v>
      </c>
      <c r="B9" s="114" t="s">
        <v>178</v>
      </c>
      <c r="C9" s="78">
        <f t="shared" si="21"/>
        <v>3</v>
      </c>
      <c r="D9" s="79">
        <f t="shared" si="0"/>
        <v>131.00630000000001</v>
      </c>
      <c r="E9" s="199">
        <f t="shared" si="1"/>
        <v>131</v>
      </c>
      <c r="F9" s="324">
        <v>68</v>
      </c>
      <c r="G9" s="324">
        <v>63</v>
      </c>
      <c r="H9" s="80">
        <f t="shared" si="2"/>
        <v>8</v>
      </c>
      <c r="I9" s="80">
        <f t="shared" si="3"/>
        <v>8</v>
      </c>
      <c r="J9" s="71" t="str">
        <f t="shared" si="22"/>
        <v xml:space="preserve"> </v>
      </c>
      <c r="K9" s="72" t="str">
        <f t="shared" si="4"/>
        <v/>
      </c>
      <c r="L9" s="72" t="str">
        <f t="shared" si="5"/>
        <v/>
      </c>
      <c r="M9" s="123"/>
      <c r="N9" s="123"/>
      <c r="O9" s="73" t="str">
        <f t="shared" si="6"/>
        <v xml:space="preserve">0 </v>
      </c>
      <c r="P9" s="216" t="str">
        <f t="shared" si="7"/>
        <v/>
      </c>
      <c r="Q9" s="84" t="str">
        <f t="shared" si="23"/>
        <v xml:space="preserve"> </v>
      </c>
      <c r="R9" s="85" t="str">
        <f t="shared" si="8"/>
        <v/>
      </c>
      <c r="S9" s="85" t="str">
        <f t="shared" si="9"/>
        <v/>
      </c>
      <c r="T9" s="323"/>
      <c r="U9" s="323"/>
      <c r="V9" s="201" t="str">
        <f t="shared" si="24"/>
        <v xml:space="preserve">0 </v>
      </c>
      <c r="W9" s="86" t="str">
        <f t="shared" si="10"/>
        <v/>
      </c>
      <c r="X9" s="91" t="str">
        <f t="shared" si="11"/>
        <v xml:space="preserve"> </v>
      </c>
      <c r="Y9" s="92" t="str">
        <f t="shared" si="12"/>
        <v/>
      </c>
      <c r="Z9" s="92" t="str">
        <f t="shared" si="13"/>
        <v/>
      </c>
      <c r="AA9" s="162"/>
      <c r="AB9" s="162"/>
      <c r="AC9" s="217" t="str">
        <f t="shared" si="25"/>
        <v>0</v>
      </c>
      <c r="AD9" s="218" t="str">
        <f t="shared" si="14"/>
        <v/>
      </c>
      <c r="AE9" s="205" t="str">
        <f t="shared" si="15"/>
        <v xml:space="preserve"> </v>
      </c>
      <c r="AF9" s="206" t="str">
        <f t="shared" si="16"/>
        <v/>
      </c>
      <c r="AG9" s="206" t="str">
        <f t="shared" si="26"/>
        <v/>
      </c>
      <c r="AH9" s="130"/>
      <c r="AI9" s="130"/>
      <c r="AJ9" s="207" t="str">
        <f t="shared" si="17"/>
        <v>0</v>
      </c>
      <c r="AK9" s="208" t="str">
        <f t="shared" si="27"/>
        <v/>
      </c>
      <c r="AL9" s="209" t="str">
        <f t="shared" si="28"/>
        <v xml:space="preserve"> </v>
      </c>
      <c r="AM9" s="210" t="str">
        <f t="shared" si="29"/>
        <v/>
      </c>
      <c r="AN9" s="211" t="str">
        <f t="shared" si="30"/>
        <v/>
      </c>
      <c r="AO9" s="134"/>
      <c r="AP9" s="134"/>
      <c r="AQ9" s="212" t="str">
        <f t="shared" si="18"/>
        <v>0</v>
      </c>
      <c r="AR9" s="213" t="str">
        <f t="shared" si="31"/>
        <v/>
      </c>
      <c r="AS9" s="214">
        <f t="shared" si="19"/>
        <v>1</v>
      </c>
      <c r="AT9" s="215">
        <f t="shared" si="20"/>
        <v>8</v>
      </c>
      <c r="AV9" s="9">
        <v>5</v>
      </c>
      <c r="BF9" s="2">
        <f t="shared" si="36"/>
        <v>6</v>
      </c>
      <c r="BG9" s="2">
        <f t="shared" si="36"/>
        <v>7</v>
      </c>
      <c r="BH9" s="2">
        <f t="shared" si="36"/>
        <v>8</v>
      </c>
      <c r="BI9" s="2">
        <f t="shared" si="36"/>
        <v>9</v>
      </c>
      <c r="BJ9" s="2">
        <f t="shared" si="36"/>
        <v>10</v>
      </c>
      <c r="BK9" s="2">
        <f t="shared" si="36"/>
        <v>11</v>
      </c>
      <c r="BL9" s="2">
        <f t="shared" si="36"/>
        <v>12</v>
      </c>
      <c r="BM9" s="2">
        <f t="shared" si="36"/>
        <v>13</v>
      </c>
      <c r="BN9" s="2">
        <f t="shared" si="36"/>
        <v>14</v>
      </c>
      <c r="BO9" s="2">
        <f t="shared" si="36"/>
        <v>15</v>
      </c>
      <c r="BP9" s="2">
        <f t="shared" si="36"/>
        <v>16</v>
      </c>
      <c r="BQ9" s="2">
        <f t="shared" si="36"/>
        <v>17</v>
      </c>
      <c r="BR9" s="2">
        <f t="shared" si="36"/>
        <v>18</v>
      </c>
      <c r="BS9" s="2">
        <f t="shared" si="36"/>
        <v>19</v>
      </c>
      <c r="BT9" s="32">
        <f t="shared" si="36"/>
        <v>20</v>
      </c>
      <c r="BU9" s="32">
        <f t="shared" si="36"/>
        <v>21</v>
      </c>
      <c r="BV9" s="32">
        <f t="shared" si="36"/>
        <v>22</v>
      </c>
      <c r="BW9" s="32">
        <f t="shared" si="36"/>
        <v>23</v>
      </c>
      <c r="BX9" s="32">
        <f t="shared" si="36"/>
        <v>24</v>
      </c>
      <c r="BY9" s="2">
        <f t="shared" si="36"/>
        <v>25</v>
      </c>
      <c r="BZ9" s="2">
        <f t="shared" si="36"/>
        <v>26</v>
      </c>
      <c r="CA9" s="2">
        <f t="shared" si="36"/>
        <v>27</v>
      </c>
      <c r="CB9" s="2">
        <f t="shared" si="36"/>
        <v>28</v>
      </c>
      <c r="CC9" s="2">
        <f t="shared" si="36"/>
        <v>29</v>
      </c>
      <c r="CD9" s="2">
        <f t="shared" si="36"/>
        <v>30</v>
      </c>
      <c r="CE9" s="2">
        <f t="shared" si="36"/>
        <v>31</v>
      </c>
      <c r="CF9" s="2">
        <f t="shared" si="36"/>
        <v>32</v>
      </c>
      <c r="CG9" s="2">
        <f t="shared" si="36"/>
        <v>33</v>
      </c>
      <c r="CH9" s="2">
        <f t="shared" si="36"/>
        <v>34</v>
      </c>
      <c r="CI9" s="2">
        <f t="shared" si="36"/>
        <v>35</v>
      </c>
      <c r="CJ9" s="2">
        <f t="shared" si="36"/>
        <v>36</v>
      </c>
    </row>
    <row r="10" spans="1:88" ht="22.5" x14ac:dyDescent="0.45">
      <c r="A10" s="114" t="s">
        <v>164</v>
      </c>
      <c r="B10" s="114" t="s">
        <v>107</v>
      </c>
      <c r="C10" s="78">
        <f t="shared" si="21"/>
        <v>7</v>
      </c>
      <c r="D10" s="79">
        <f t="shared" si="0"/>
        <v>65.506550000000004</v>
      </c>
      <c r="E10" s="199">
        <f t="shared" si="1"/>
        <v>65.5</v>
      </c>
      <c r="F10" s="324">
        <v>0</v>
      </c>
      <c r="G10" s="324">
        <v>65.5</v>
      </c>
      <c r="H10" s="80">
        <f t="shared" si="2"/>
        <v>0</v>
      </c>
      <c r="I10" s="80" t="str">
        <f t="shared" si="3"/>
        <v/>
      </c>
      <c r="J10" s="71" t="str">
        <f t="shared" si="22"/>
        <v xml:space="preserve"> </v>
      </c>
      <c r="K10" s="72" t="str">
        <f t="shared" si="4"/>
        <v/>
      </c>
      <c r="L10" s="72" t="str">
        <f t="shared" si="5"/>
        <v/>
      </c>
      <c r="M10" s="123"/>
      <c r="N10" s="123"/>
      <c r="O10" s="73" t="str">
        <f t="shared" si="6"/>
        <v xml:space="preserve">0 </v>
      </c>
      <c r="P10" s="216" t="str">
        <f t="shared" si="7"/>
        <v/>
      </c>
      <c r="Q10" s="84" t="str">
        <f t="shared" si="23"/>
        <v xml:space="preserve"> </v>
      </c>
      <c r="R10" s="85" t="str">
        <f t="shared" si="8"/>
        <v/>
      </c>
      <c r="S10" s="85" t="str">
        <f t="shared" si="9"/>
        <v/>
      </c>
      <c r="T10" s="323"/>
      <c r="U10" s="323"/>
      <c r="V10" s="201" t="str">
        <f t="shared" si="24"/>
        <v xml:space="preserve">0 </v>
      </c>
      <c r="W10" s="86" t="str">
        <f t="shared" si="10"/>
        <v/>
      </c>
      <c r="X10" s="91" t="str">
        <f t="shared" si="11"/>
        <v xml:space="preserve"> </v>
      </c>
      <c r="Y10" s="92" t="str">
        <f t="shared" si="12"/>
        <v/>
      </c>
      <c r="Z10" s="92" t="str">
        <f t="shared" si="13"/>
        <v/>
      </c>
      <c r="AA10" s="162"/>
      <c r="AB10" s="162"/>
      <c r="AC10" s="217" t="str">
        <f t="shared" si="25"/>
        <v>0</v>
      </c>
      <c r="AD10" s="218" t="str">
        <f t="shared" si="14"/>
        <v/>
      </c>
      <c r="AE10" s="205" t="str">
        <f t="shared" si="15"/>
        <v xml:space="preserve"> </v>
      </c>
      <c r="AF10" s="206" t="str">
        <f t="shared" si="16"/>
        <v/>
      </c>
      <c r="AG10" s="206" t="str">
        <f t="shared" si="26"/>
        <v/>
      </c>
      <c r="AH10" s="130"/>
      <c r="AI10" s="130"/>
      <c r="AJ10" s="207" t="str">
        <f t="shared" si="17"/>
        <v>0</v>
      </c>
      <c r="AK10" s="208" t="str">
        <f t="shared" si="27"/>
        <v/>
      </c>
      <c r="AL10" s="209" t="str">
        <f t="shared" si="28"/>
        <v xml:space="preserve"> </v>
      </c>
      <c r="AM10" s="210" t="str">
        <f t="shared" si="29"/>
        <v/>
      </c>
      <c r="AN10" s="211" t="str">
        <f t="shared" si="30"/>
        <v/>
      </c>
      <c r="AO10" s="134"/>
      <c r="AP10" s="134"/>
      <c r="AQ10" s="212" t="str">
        <f t="shared" si="18"/>
        <v>0</v>
      </c>
      <c r="AR10" s="213" t="str">
        <f t="shared" si="31"/>
        <v/>
      </c>
      <c r="AS10" s="214">
        <f t="shared" si="19"/>
        <v>1</v>
      </c>
      <c r="AT10" s="215">
        <f t="shared" si="20"/>
        <v>0</v>
      </c>
      <c r="AV10" s="2">
        <v>6</v>
      </c>
      <c r="BL10" s="2">
        <f t="shared" si="36"/>
        <v>10</v>
      </c>
      <c r="BM10" s="2">
        <f t="shared" si="36"/>
        <v>11</v>
      </c>
      <c r="BN10" s="2">
        <f t="shared" si="36"/>
        <v>12</v>
      </c>
      <c r="BO10" s="2">
        <f t="shared" si="36"/>
        <v>13</v>
      </c>
      <c r="BP10" s="2">
        <f t="shared" si="36"/>
        <v>14</v>
      </c>
      <c r="BQ10" s="2">
        <f t="shared" si="36"/>
        <v>15</v>
      </c>
      <c r="BR10" s="2">
        <f t="shared" si="36"/>
        <v>16</v>
      </c>
      <c r="BS10" s="2">
        <f t="shared" si="36"/>
        <v>17</v>
      </c>
      <c r="BT10" s="32">
        <f t="shared" si="36"/>
        <v>18</v>
      </c>
      <c r="BU10" s="32">
        <f t="shared" si="36"/>
        <v>19</v>
      </c>
      <c r="BV10" s="32">
        <f t="shared" si="36"/>
        <v>20</v>
      </c>
      <c r="BW10" s="32">
        <f t="shared" si="36"/>
        <v>21</v>
      </c>
      <c r="BX10" s="32">
        <f t="shared" si="36"/>
        <v>22</v>
      </c>
      <c r="BY10" s="2">
        <f t="shared" si="36"/>
        <v>23</v>
      </c>
      <c r="BZ10" s="2">
        <f t="shared" si="36"/>
        <v>24</v>
      </c>
      <c r="CA10" s="2">
        <f t="shared" si="36"/>
        <v>25</v>
      </c>
      <c r="CB10" s="2">
        <f t="shared" si="36"/>
        <v>26</v>
      </c>
      <c r="CC10" s="2">
        <f t="shared" si="36"/>
        <v>27</v>
      </c>
      <c r="CD10" s="2">
        <f t="shared" si="36"/>
        <v>28</v>
      </c>
      <c r="CE10" s="2">
        <f t="shared" si="36"/>
        <v>29</v>
      </c>
      <c r="CF10" s="2">
        <f t="shared" si="36"/>
        <v>30</v>
      </c>
      <c r="CG10" s="2">
        <f t="shared" si="36"/>
        <v>31</v>
      </c>
      <c r="CH10" s="2">
        <f t="shared" si="36"/>
        <v>32</v>
      </c>
      <c r="CI10" s="2">
        <f t="shared" si="36"/>
        <v>33</v>
      </c>
      <c r="CJ10" s="2">
        <f t="shared" si="36"/>
        <v>34</v>
      </c>
    </row>
    <row r="11" spans="1:88" ht="22.5" x14ac:dyDescent="0.45">
      <c r="A11" s="114" t="s">
        <v>169</v>
      </c>
      <c r="B11" s="114" t="s">
        <v>179</v>
      </c>
      <c r="C11" s="78">
        <f t="shared" si="21"/>
        <v>1</v>
      </c>
      <c r="D11" s="79">
        <f t="shared" si="0"/>
        <v>140.0069</v>
      </c>
      <c r="E11" s="199">
        <f t="shared" si="1"/>
        <v>140.0069</v>
      </c>
      <c r="F11" s="324">
        <v>71</v>
      </c>
      <c r="G11" s="324">
        <v>69</v>
      </c>
      <c r="H11" s="80">
        <f t="shared" si="2"/>
        <v>12</v>
      </c>
      <c r="I11" s="80">
        <f t="shared" si="3"/>
        <v>12</v>
      </c>
      <c r="J11" s="71">
        <f t="shared" si="22"/>
        <v>1</v>
      </c>
      <c r="K11" s="72">
        <f t="shared" si="4"/>
        <v>143.00715</v>
      </c>
      <c r="L11" s="72">
        <f t="shared" si="5"/>
        <v>143.00715</v>
      </c>
      <c r="M11" s="123">
        <v>71.5</v>
      </c>
      <c r="N11" s="123">
        <v>71.5</v>
      </c>
      <c r="O11" s="73">
        <f t="shared" si="6"/>
        <v>11</v>
      </c>
      <c r="P11" s="216">
        <f t="shared" si="7"/>
        <v>11</v>
      </c>
      <c r="Q11" s="84" t="str">
        <f t="shared" si="23"/>
        <v xml:space="preserve"> </v>
      </c>
      <c r="R11" s="85" t="str">
        <f t="shared" si="8"/>
        <v/>
      </c>
      <c r="S11" s="85" t="str">
        <f t="shared" si="9"/>
        <v/>
      </c>
      <c r="T11" s="323"/>
      <c r="U11" s="323"/>
      <c r="V11" s="201" t="str">
        <f t="shared" si="24"/>
        <v xml:space="preserve">0 </v>
      </c>
      <c r="W11" s="86" t="str">
        <f t="shared" si="10"/>
        <v/>
      </c>
      <c r="X11" s="91" t="str">
        <f t="shared" si="11"/>
        <v xml:space="preserve"> </v>
      </c>
      <c r="Y11" s="92" t="str">
        <f t="shared" si="12"/>
        <v/>
      </c>
      <c r="Z11" s="92" t="str">
        <f t="shared" si="13"/>
        <v/>
      </c>
      <c r="AA11" s="162"/>
      <c r="AB11" s="162"/>
      <c r="AC11" s="217" t="str">
        <f t="shared" si="25"/>
        <v>0</v>
      </c>
      <c r="AD11" s="218" t="str">
        <f t="shared" si="14"/>
        <v/>
      </c>
      <c r="AE11" s="205" t="str">
        <f t="shared" si="15"/>
        <v xml:space="preserve"> </v>
      </c>
      <c r="AF11" s="206" t="str">
        <f t="shared" si="16"/>
        <v/>
      </c>
      <c r="AG11" s="206" t="str">
        <f t="shared" si="26"/>
        <v/>
      </c>
      <c r="AH11" s="130"/>
      <c r="AI11" s="130"/>
      <c r="AJ11" s="207" t="str">
        <f t="shared" si="17"/>
        <v>0</v>
      </c>
      <c r="AK11" s="208" t="str">
        <f t="shared" si="27"/>
        <v/>
      </c>
      <c r="AL11" s="209" t="str">
        <f t="shared" si="28"/>
        <v xml:space="preserve"> </v>
      </c>
      <c r="AM11" s="210" t="str">
        <f t="shared" si="29"/>
        <v/>
      </c>
      <c r="AN11" s="211" t="str">
        <f t="shared" si="30"/>
        <v/>
      </c>
      <c r="AO11" s="134"/>
      <c r="AP11" s="134"/>
      <c r="AQ11" s="212" t="str">
        <f t="shared" si="18"/>
        <v>0</v>
      </c>
      <c r="AR11" s="213" t="str">
        <f t="shared" si="31"/>
        <v/>
      </c>
      <c r="AS11" s="214">
        <f t="shared" si="19"/>
        <v>2</v>
      </c>
      <c r="AT11" s="215">
        <f t="shared" si="20"/>
        <v>23</v>
      </c>
      <c r="AV11" s="9">
        <v>7</v>
      </c>
      <c r="BQ11" s="2">
        <f t="shared" si="36"/>
        <v>13</v>
      </c>
      <c r="BR11" s="2">
        <f t="shared" si="36"/>
        <v>14</v>
      </c>
      <c r="BS11" s="2">
        <f t="shared" si="36"/>
        <v>15</v>
      </c>
      <c r="BT11" s="32">
        <f t="shared" si="36"/>
        <v>16</v>
      </c>
      <c r="BU11" s="32">
        <f t="shared" si="36"/>
        <v>17</v>
      </c>
      <c r="BV11" s="32">
        <f t="shared" si="36"/>
        <v>18</v>
      </c>
      <c r="BW11" s="32">
        <f t="shared" si="36"/>
        <v>19</v>
      </c>
      <c r="BX11" s="32">
        <f t="shared" si="36"/>
        <v>20</v>
      </c>
      <c r="BY11" s="2">
        <f t="shared" si="36"/>
        <v>21</v>
      </c>
      <c r="BZ11" s="2">
        <f t="shared" si="36"/>
        <v>22</v>
      </c>
      <c r="CA11" s="2">
        <f t="shared" si="36"/>
        <v>23</v>
      </c>
      <c r="CB11" s="2">
        <f t="shared" si="36"/>
        <v>24</v>
      </c>
      <c r="CC11" s="2">
        <f t="shared" si="36"/>
        <v>25</v>
      </c>
      <c r="CD11" s="2">
        <f t="shared" si="36"/>
        <v>26</v>
      </c>
      <c r="CE11" s="2">
        <f t="shared" si="36"/>
        <v>27</v>
      </c>
      <c r="CF11" s="2">
        <f t="shared" si="36"/>
        <v>28</v>
      </c>
      <c r="CG11" s="2">
        <f t="shared" si="36"/>
        <v>29</v>
      </c>
      <c r="CH11" s="2">
        <f t="shared" si="36"/>
        <v>30</v>
      </c>
      <c r="CI11" s="2">
        <f t="shared" si="36"/>
        <v>31</v>
      </c>
      <c r="CJ11" s="2">
        <f t="shared" si="36"/>
        <v>32</v>
      </c>
    </row>
    <row r="12" spans="1:88" ht="22.5" x14ac:dyDescent="0.45">
      <c r="A12" s="114" t="s">
        <v>218</v>
      </c>
      <c r="B12" s="114" t="s">
        <v>219</v>
      </c>
      <c r="C12" s="78" t="str">
        <f t="shared" si="21"/>
        <v xml:space="preserve"> </v>
      </c>
      <c r="D12" s="79" t="str">
        <f t="shared" si="0"/>
        <v/>
      </c>
      <c r="E12" s="199" t="str">
        <f t="shared" si="1"/>
        <v/>
      </c>
      <c r="F12" s="324"/>
      <c r="G12" s="324"/>
      <c r="H12" s="80" t="str">
        <f t="shared" si="2"/>
        <v xml:space="preserve">0 </v>
      </c>
      <c r="I12" s="80" t="str">
        <f t="shared" si="3"/>
        <v/>
      </c>
      <c r="J12" s="71">
        <f t="shared" si="22"/>
        <v>3</v>
      </c>
      <c r="K12" s="72">
        <f t="shared" si="4"/>
        <v>128.50620000000001</v>
      </c>
      <c r="L12" s="72">
        <f t="shared" si="5"/>
        <v>128.50620000000001</v>
      </c>
      <c r="M12" s="123">
        <v>66.5</v>
      </c>
      <c r="N12" s="123">
        <v>62</v>
      </c>
      <c r="O12" s="73">
        <f t="shared" si="6"/>
        <v>7</v>
      </c>
      <c r="P12" s="216">
        <f t="shared" si="7"/>
        <v>7</v>
      </c>
      <c r="Q12" s="84">
        <f t="shared" si="23"/>
        <v>2</v>
      </c>
      <c r="R12" s="85">
        <f t="shared" si="8"/>
        <v>131.50664999999998</v>
      </c>
      <c r="S12" s="85">
        <f t="shared" si="9"/>
        <v>131.5</v>
      </c>
      <c r="T12" s="323">
        <v>65</v>
      </c>
      <c r="U12" s="323">
        <v>66.5</v>
      </c>
      <c r="V12" s="201">
        <f t="shared" si="24"/>
        <v>5</v>
      </c>
      <c r="W12" s="86">
        <f t="shared" si="10"/>
        <v>5</v>
      </c>
      <c r="X12" s="91" t="str">
        <f t="shared" si="11"/>
        <v xml:space="preserve"> </v>
      </c>
      <c r="Y12" s="92" t="str">
        <f t="shared" si="12"/>
        <v/>
      </c>
      <c r="Z12" s="92" t="str">
        <f t="shared" si="13"/>
        <v/>
      </c>
      <c r="AA12" s="162"/>
      <c r="AB12" s="162"/>
      <c r="AC12" s="93" t="str">
        <f t="shared" si="25"/>
        <v>0</v>
      </c>
      <c r="AD12" s="218" t="str">
        <f t="shared" si="14"/>
        <v/>
      </c>
      <c r="AE12" s="205" t="str">
        <f t="shared" si="15"/>
        <v xml:space="preserve"> </v>
      </c>
      <c r="AF12" s="206" t="str">
        <f t="shared" si="16"/>
        <v/>
      </c>
      <c r="AG12" s="206" t="str">
        <f t="shared" si="26"/>
        <v/>
      </c>
      <c r="AH12" s="130"/>
      <c r="AI12" s="130"/>
      <c r="AJ12" s="220" t="str">
        <f t="shared" si="17"/>
        <v>0</v>
      </c>
      <c r="AK12" s="221" t="str">
        <f t="shared" si="27"/>
        <v/>
      </c>
      <c r="AL12" s="209" t="str">
        <f t="shared" si="28"/>
        <v xml:space="preserve"> </v>
      </c>
      <c r="AM12" s="210" t="str">
        <f t="shared" si="29"/>
        <v/>
      </c>
      <c r="AN12" s="211" t="str">
        <f t="shared" si="30"/>
        <v/>
      </c>
      <c r="AO12" s="134"/>
      <c r="AP12" s="134"/>
      <c r="AQ12" s="222" t="str">
        <f t="shared" si="18"/>
        <v>0</v>
      </c>
      <c r="AR12" s="213" t="str">
        <f t="shared" si="31"/>
        <v/>
      </c>
      <c r="AS12" s="214">
        <f t="shared" si="19"/>
        <v>2</v>
      </c>
      <c r="AT12" s="215">
        <f t="shared" si="20"/>
        <v>12</v>
      </c>
      <c r="AV12" s="2">
        <v>8</v>
      </c>
      <c r="BT12" s="32"/>
      <c r="BU12" s="32"/>
      <c r="BV12" s="32">
        <f t="shared" si="36"/>
        <v>16</v>
      </c>
      <c r="BW12" s="32">
        <f t="shared" si="36"/>
        <v>17</v>
      </c>
      <c r="BX12" s="32">
        <f t="shared" si="36"/>
        <v>18</v>
      </c>
      <c r="BY12" s="2">
        <f t="shared" si="36"/>
        <v>19</v>
      </c>
      <c r="BZ12" s="2">
        <f t="shared" si="36"/>
        <v>20</v>
      </c>
      <c r="CA12" s="2">
        <f t="shared" si="36"/>
        <v>21</v>
      </c>
      <c r="CB12" s="2">
        <f t="shared" si="36"/>
        <v>22</v>
      </c>
      <c r="CC12" s="2">
        <f t="shared" si="36"/>
        <v>23</v>
      </c>
      <c r="CD12" s="2">
        <f t="shared" si="36"/>
        <v>24</v>
      </c>
      <c r="CE12" s="2">
        <f>SUM(CE11-2)</f>
        <v>25</v>
      </c>
      <c r="CF12" s="2">
        <f t="shared" si="36"/>
        <v>26</v>
      </c>
      <c r="CG12" s="2">
        <f t="shared" si="36"/>
        <v>27</v>
      </c>
      <c r="CH12" s="2">
        <f t="shared" si="36"/>
        <v>28</v>
      </c>
      <c r="CI12" s="2">
        <f t="shared" si="36"/>
        <v>29</v>
      </c>
      <c r="CJ12" s="2">
        <f t="shared" si="36"/>
        <v>30</v>
      </c>
    </row>
    <row r="13" spans="1:88" ht="22.5" x14ac:dyDescent="0.45">
      <c r="A13" s="114" t="s">
        <v>257</v>
      </c>
      <c r="B13" s="114" t="s">
        <v>256</v>
      </c>
      <c r="C13" s="78" t="str">
        <f t="shared" si="21"/>
        <v xml:space="preserve"> </v>
      </c>
      <c r="D13" s="79" t="str">
        <f t="shared" si="0"/>
        <v/>
      </c>
      <c r="E13" s="199" t="str">
        <f t="shared" si="1"/>
        <v/>
      </c>
      <c r="F13" s="324"/>
      <c r="G13" s="324"/>
      <c r="H13" s="80" t="str">
        <f t="shared" si="2"/>
        <v xml:space="preserve">0 </v>
      </c>
      <c r="I13" s="80" t="str">
        <f t="shared" si="3"/>
        <v/>
      </c>
      <c r="J13" s="71" t="str">
        <f t="shared" si="22"/>
        <v xml:space="preserve"> </v>
      </c>
      <c r="K13" s="72" t="str">
        <f t="shared" si="4"/>
        <v/>
      </c>
      <c r="L13" s="72" t="str">
        <f t="shared" si="5"/>
        <v/>
      </c>
      <c r="M13" s="123"/>
      <c r="N13" s="123"/>
      <c r="O13" s="73" t="str">
        <f t="shared" si="6"/>
        <v xml:space="preserve">0 </v>
      </c>
      <c r="P13" s="216" t="str">
        <f t="shared" si="7"/>
        <v/>
      </c>
      <c r="Q13" s="84" t="str">
        <f t="shared" si="23"/>
        <v xml:space="preserve"> </v>
      </c>
      <c r="R13" s="85" t="str">
        <f t="shared" si="8"/>
        <v/>
      </c>
      <c r="S13" s="85" t="str">
        <f t="shared" si="9"/>
        <v/>
      </c>
      <c r="T13" s="323"/>
      <c r="U13" s="323"/>
      <c r="V13" s="201" t="str">
        <f t="shared" si="24"/>
        <v xml:space="preserve">0 </v>
      </c>
      <c r="W13" s="86" t="str">
        <f t="shared" si="10"/>
        <v/>
      </c>
      <c r="X13" s="91">
        <f t="shared" ref="X13:X43" si="37">IF(ISBLANK(AA13)," ",_xlfn.RANK.EQ(Z13,Z$4:Z$43))</f>
        <v>5</v>
      </c>
      <c r="Y13" s="92">
        <f t="shared" ref="Y13:Y43" si="38">IF(ISBLANK(AA13),"",(AA13+(AB13*1.0001)))</f>
        <v>127.0065</v>
      </c>
      <c r="Z13" s="92">
        <f t="shared" si="13"/>
        <v>127</v>
      </c>
      <c r="AA13" s="162">
        <v>62</v>
      </c>
      <c r="AB13" s="162">
        <v>65</v>
      </c>
      <c r="AC13" s="93">
        <f t="shared" si="25"/>
        <v>0</v>
      </c>
      <c r="AD13" s="218" t="str">
        <f t="shared" si="14"/>
        <v/>
      </c>
      <c r="AE13" s="205" t="str">
        <f t="shared" ref="AE13:AE43" si="39">IF(ISBLANK(AH13)," ",_xlfn.RANK.EQ(AG13,AG$4:AG$43))</f>
        <v xml:space="preserve"> </v>
      </c>
      <c r="AF13" s="206" t="str">
        <f t="shared" ref="AF13:AF43" si="40">IF(ISBLANK(AH13),"",(AH13+(AI13*1.0001)))</f>
        <v/>
      </c>
      <c r="AG13" s="206" t="str">
        <f t="shared" si="26"/>
        <v/>
      </c>
      <c r="AH13" s="130"/>
      <c r="AI13" s="130"/>
      <c r="AJ13" s="220" t="str">
        <f t="shared" si="17"/>
        <v>0</v>
      </c>
      <c r="AK13" s="221" t="str">
        <f t="shared" si="27"/>
        <v/>
      </c>
      <c r="AL13" s="209" t="str">
        <f t="shared" ref="AL13:AL43" si="41">IF(ISBLANK(AO13)," ",_xlfn.RANK.EQ(AM13,AM$4:AM$43))</f>
        <v xml:space="preserve"> </v>
      </c>
      <c r="AM13" s="210" t="str">
        <f t="shared" si="29"/>
        <v/>
      </c>
      <c r="AN13" s="211" t="str">
        <f t="shared" si="30"/>
        <v/>
      </c>
      <c r="AO13" s="134"/>
      <c r="AP13" s="134"/>
      <c r="AQ13" s="222" t="str">
        <f t="shared" si="18"/>
        <v>0</v>
      </c>
      <c r="AR13" s="213" t="str">
        <f t="shared" si="31"/>
        <v/>
      </c>
      <c r="AS13" s="214">
        <f t="shared" si="19"/>
        <v>1</v>
      </c>
      <c r="AT13" s="215">
        <f t="shared" si="20"/>
        <v>0</v>
      </c>
      <c r="AV13" s="11">
        <v>9</v>
      </c>
      <c r="BT13" s="32"/>
      <c r="BU13" s="32"/>
      <c r="BV13" s="32"/>
      <c r="BW13" s="32"/>
      <c r="BX13" s="32"/>
      <c r="CA13" s="2">
        <f t="shared" si="36"/>
        <v>19</v>
      </c>
      <c r="CB13" s="2">
        <f t="shared" si="36"/>
        <v>20</v>
      </c>
      <c r="CC13" s="2">
        <f t="shared" si="36"/>
        <v>21</v>
      </c>
      <c r="CD13" s="2">
        <f t="shared" si="36"/>
        <v>22</v>
      </c>
      <c r="CE13" s="2">
        <f>SUM(CE12-2)</f>
        <v>23</v>
      </c>
      <c r="CF13" s="2">
        <f t="shared" si="36"/>
        <v>24</v>
      </c>
      <c r="CG13" s="2">
        <f t="shared" si="36"/>
        <v>25</v>
      </c>
      <c r="CH13" s="2">
        <f t="shared" si="36"/>
        <v>26</v>
      </c>
      <c r="CI13" s="2">
        <f t="shared" si="36"/>
        <v>27</v>
      </c>
      <c r="CJ13" s="2">
        <f t="shared" si="36"/>
        <v>28</v>
      </c>
    </row>
    <row r="14" spans="1:88" ht="22.5" x14ac:dyDescent="0.45">
      <c r="A14" s="114" t="s">
        <v>203</v>
      </c>
      <c r="B14" s="114" t="s">
        <v>220</v>
      </c>
      <c r="C14" s="78" t="str">
        <f t="shared" si="21"/>
        <v xml:space="preserve"> </v>
      </c>
      <c r="D14" s="79" t="str">
        <f t="shared" si="0"/>
        <v/>
      </c>
      <c r="E14" s="199" t="str">
        <f t="shared" si="1"/>
        <v/>
      </c>
      <c r="F14" s="324"/>
      <c r="G14" s="324"/>
      <c r="H14" s="80" t="str">
        <f t="shared" si="2"/>
        <v xml:space="preserve">0 </v>
      </c>
      <c r="I14" s="80" t="str">
        <f t="shared" si="3"/>
        <v/>
      </c>
      <c r="J14" s="71">
        <f t="shared" si="22"/>
        <v>6</v>
      </c>
      <c r="K14" s="72">
        <f t="shared" si="4"/>
        <v>120.506</v>
      </c>
      <c r="L14" s="72">
        <f t="shared" si="5"/>
        <v>120.5</v>
      </c>
      <c r="M14" s="123">
        <v>60.5</v>
      </c>
      <c r="N14" s="123">
        <v>60</v>
      </c>
      <c r="O14" s="73">
        <f t="shared" si="6"/>
        <v>0</v>
      </c>
      <c r="P14" s="216" t="str">
        <f t="shared" si="7"/>
        <v/>
      </c>
      <c r="Q14" s="84" t="str">
        <f t="shared" si="23"/>
        <v xml:space="preserve"> </v>
      </c>
      <c r="R14" s="85" t="str">
        <f t="shared" si="8"/>
        <v/>
      </c>
      <c r="S14" s="85" t="str">
        <f t="shared" si="9"/>
        <v/>
      </c>
      <c r="T14" s="323"/>
      <c r="U14" s="323"/>
      <c r="V14" s="201" t="str">
        <f t="shared" si="24"/>
        <v xml:space="preserve">0 </v>
      </c>
      <c r="W14" s="86" t="str">
        <f t="shared" si="10"/>
        <v/>
      </c>
      <c r="X14" s="91" t="str">
        <f t="shared" si="37"/>
        <v xml:space="preserve"> </v>
      </c>
      <c r="Y14" s="92" t="str">
        <f t="shared" si="38"/>
        <v/>
      </c>
      <c r="Z14" s="92" t="str">
        <f t="shared" si="13"/>
        <v/>
      </c>
      <c r="AA14" s="162"/>
      <c r="AB14" s="162"/>
      <c r="AC14" s="93" t="str">
        <f t="shared" si="25"/>
        <v>0</v>
      </c>
      <c r="AD14" s="218" t="str">
        <f t="shared" si="14"/>
        <v/>
      </c>
      <c r="AE14" s="205" t="str">
        <f t="shared" si="39"/>
        <v xml:space="preserve"> </v>
      </c>
      <c r="AF14" s="206" t="str">
        <f t="shared" si="40"/>
        <v/>
      </c>
      <c r="AG14" s="206" t="str">
        <f t="shared" si="26"/>
        <v/>
      </c>
      <c r="AH14" s="130"/>
      <c r="AI14" s="130"/>
      <c r="AJ14" s="220" t="str">
        <f t="shared" si="17"/>
        <v>0</v>
      </c>
      <c r="AK14" s="221" t="str">
        <f t="shared" si="27"/>
        <v/>
      </c>
      <c r="AL14" s="209" t="str">
        <f t="shared" si="41"/>
        <v xml:space="preserve"> </v>
      </c>
      <c r="AM14" s="210" t="str">
        <f t="shared" si="29"/>
        <v/>
      </c>
      <c r="AN14" s="211" t="str">
        <f t="shared" si="30"/>
        <v/>
      </c>
      <c r="AO14" s="134"/>
      <c r="AP14" s="134"/>
      <c r="AQ14" s="222" t="str">
        <f t="shared" si="18"/>
        <v>0</v>
      </c>
      <c r="AR14" s="213" t="str">
        <f t="shared" si="31"/>
        <v/>
      </c>
      <c r="AS14" s="214">
        <f t="shared" si="19"/>
        <v>1</v>
      </c>
      <c r="AT14" s="215">
        <f t="shared" si="20"/>
        <v>0</v>
      </c>
      <c r="AV14" s="2">
        <v>10</v>
      </c>
      <c r="BT14" s="32"/>
      <c r="BU14" s="32"/>
      <c r="BV14" s="32"/>
      <c r="BW14" s="32"/>
      <c r="BX14" s="32"/>
      <c r="CF14" s="2">
        <f t="shared" si="36"/>
        <v>22</v>
      </c>
      <c r="CG14" s="2">
        <f t="shared" si="36"/>
        <v>23</v>
      </c>
      <c r="CH14" s="2">
        <f t="shared" si="36"/>
        <v>24</v>
      </c>
      <c r="CI14" s="2">
        <f t="shared" si="36"/>
        <v>25</v>
      </c>
      <c r="CJ14" s="2">
        <f t="shared" si="36"/>
        <v>26</v>
      </c>
    </row>
    <row r="15" spans="1:88" ht="22.5" x14ac:dyDescent="0.45">
      <c r="A15" s="114" t="s">
        <v>154</v>
      </c>
      <c r="B15" s="114" t="s">
        <v>155</v>
      </c>
      <c r="C15" s="78" t="str">
        <f t="shared" si="21"/>
        <v xml:space="preserve"> </v>
      </c>
      <c r="D15" s="79" t="str">
        <f t="shared" si="0"/>
        <v/>
      </c>
      <c r="E15" s="199" t="str">
        <f t="shared" si="1"/>
        <v/>
      </c>
      <c r="F15" s="324"/>
      <c r="G15" s="324"/>
      <c r="H15" s="80" t="str">
        <f t="shared" si="2"/>
        <v xml:space="preserve">0 </v>
      </c>
      <c r="I15" s="80" t="str">
        <f t="shared" si="3"/>
        <v/>
      </c>
      <c r="J15" s="71">
        <f t="shared" si="22"/>
        <v>5</v>
      </c>
      <c r="K15" s="72">
        <f t="shared" si="4"/>
        <v>123.506</v>
      </c>
      <c r="L15" s="72">
        <f t="shared" si="5"/>
        <v>123.506</v>
      </c>
      <c r="M15" s="123">
        <v>63.5</v>
      </c>
      <c r="N15" s="123">
        <v>60</v>
      </c>
      <c r="O15" s="73">
        <f t="shared" si="6"/>
        <v>0</v>
      </c>
      <c r="P15" s="216" t="str">
        <f t="shared" si="7"/>
        <v/>
      </c>
      <c r="Q15" s="84" t="str">
        <f t="shared" si="23"/>
        <v xml:space="preserve"> </v>
      </c>
      <c r="R15" s="85" t="str">
        <f t="shared" si="8"/>
        <v/>
      </c>
      <c r="S15" s="85" t="str">
        <f t="shared" si="9"/>
        <v/>
      </c>
      <c r="T15" s="323"/>
      <c r="U15" s="323"/>
      <c r="V15" s="201" t="str">
        <f t="shared" si="24"/>
        <v xml:space="preserve">0 </v>
      </c>
      <c r="W15" s="86" t="str">
        <f t="shared" si="10"/>
        <v/>
      </c>
      <c r="X15" s="91" t="str">
        <f t="shared" si="37"/>
        <v xml:space="preserve"> </v>
      </c>
      <c r="Y15" s="92" t="str">
        <f t="shared" si="38"/>
        <v/>
      </c>
      <c r="Z15" s="92" t="str">
        <f t="shared" si="13"/>
        <v/>
      </c>
      <c r="AA15" s="162"/>
      <c r="AB15" s="162"/>
      <c r="AC15" s="93" t="str">
        <f t="shared" si="25"/>
        <v>0</v>
      </c>
      <c r="AD15" s="218" t="str">
        <f t="shared" si="14"/>
        <v/>
      </c>
      <c r="AE15" s="205">
        <f t="shared" si="39"/>
        <v>7</v>
      </c>
      <c r="AF15" s="206">
        <f t="shared" si="40"/>
        <v>122.50624999999999</v>
      </c>
      <c r="AG15" s="206">
        <f t="shared" si="26"/>
        <v>122.5</v>
      </c>
      <c r="AH15" s="130">
        <v>60</v>
      </c>
      <c r="AI15" s="130">
        <v>62.5</v>
      </c>
      <c r="AJ15" s="220">
        <f t="shared" si="17"/>
        <v>0</v>
      </c>
      <c r="AK15" s="221" t="str">
        <f t="shared" si="27"/>
        <v/>
      </c>
      <c r="AL15" s="209" t="str">
        <f t="shared" si="41"/>
        <v xml:space="preserve"> </v>
      </c>
      <c r="AM15" s="210" t="str">
        <f t="shared" si="29"/>
        <v/>
      </c>
      <c r="AN15" s="211" t="str">
        <f t="shared" si="30"/>
        <v/>
      </c>
      <c r="AO15" s="134"/>
      <c r="AP15" s="134"/>
      <c r="AQ15" s="222" t="str">
        <f t="shared" si="18"/>
        <v>0</v>
      </c>
      <c r="AR15" s="213" t="str">
        <f t="shared" si="31"/>
        <v/>
      </c>
      <c r="AS15" s="214">
        <f t="shared" si="19"/>
        <v>2</v>
      </c>
      <c r="AT15" s="215">
        <f t="shared" si="20"/>
        <v>0</v>
      </c>
      <c r="BA15" s="12"/>
      <c r="BB15" s="12"/>
      <c r="BC15" s="12"/>
      <c r="BD15" s="12"/>
      <c r="BT15" s="32"/>
      <c r="BU15" s="32"/>
      <c r="BV15" s="32"/>
      <c r="BW15" s="32"/>
      <c r="BX15" s="32"/>
    </row>
    <row r="16" spans="1:88" ht="22.5" x14ac:dyDescent="0.45">
      <c r="A16" s="114" t="s">
        <v>177</v>
      </c>
      <c r="B16" s="114" t="s">
        <v>243</v>
      </c>
      <c r="C16" s="78" t="str">
        <f t="shared" si="21"/>
        <v xml:space="preserve"> </v>
      </c>
      <c r="D16" s="79" t="str">
        <f t="shared" si="0"/>
        <v/>
      </c>
      <c r="E16" s="199" t="str">
        <f t="shared" si="1"/>
        <v/>
      </c>
      <c r="F16" s="117"/>
      <c r="G16" s="117"/>
      <c r="H16" s="80" t="str">
        <f t="shared" si="2"/>
        <v xml:space="preserve">0 </v>
      </c>
      <c r="I16" s="80" t="str">
        <f t="shared" si="3"/>
        <v/>
      </c>
      <c r="J16" s="71" t="str">
        <f t="shared" si="22"/>
        <v xml:space="preserve"> </v>
      </c>
      <c r="K16" s="72" t="str">
        <f t="shared" si="4"/>
        <v/>
      </c>
      <c r="L16" s="72" t="str">
        <f t="shared" si="5"/>
        <v/>
      </c>
      <c r="M16" s="119"/>
      <c r="N16" s="119"/>
      <c r="O16" s="73" t="str">
        <f t="shared" si="6"/>
        <v xml:space="preserve">0 </v>
      </c>
      <c r="P16" s="216" t="str">
        <f t="shared" si="7"/>
        <v/>
      </c>
      <c r="Q16" s="84">
        <f t="shared" si="23"/>
        <v>1</v>
      </c>
      <c r="R16" s="85">
        <f t="shared" si="8"/>
        <v>131.5067</v>
      </c>
      <c r="S16" s="85">
        <f t="shared" si="9"/>
        <v>131.5067</v>
      </c>
      <c r="T16" s="126">
        <v>64.5</v>
      </c>
      <c r="U16" s="126">
        <v>67</v>
      </c>
      <c r="V16" s="201">
        <f t="shared" si="24"/>
        <v>7</v>
      </c>
      <c r="W16" s="86">
        <f t="shared" si="10"/>
        <v>7</v>
      </c>
      <c r="X16" s="91">
        <f t="shared" si="37"/>
        <v>2</v>
      </c>
      <c r="Y16" s="92">
        <f t="shared" si="38"/>
        <v>134.5067</v>
      </c>
      <c r="Z16" s="92">
        <f t="shared" si="13"/>
        <v>134.5067</v>
      </c>
      <c r="AA16" s="446">
        <v>67.5</v>
      </c>
      <c r="AB16" s="446">
        <v>67</v>
      </c>
      <c r="AC16" s="93">
        <f t="shared" si="25"/>
        <v>8</v>
      </c>
      <c r="AD16" s="218">
        <f t="shared" si="14"/>
        <v>8</v>
      </c>
      <c r="AE16" s="205" t="str">
        <f t="shared" si="39"/>
        <v xml:space="preserve"> </v>
      </c>
      <c r="AF16" s="206" t="str">
        <f t="shared" si="40"/>
        <v/>
      </c>
      <c r="AG16" s="206" t="str">
        <f t="shared" si="26"/>
        <v/>
      </c>
      <c r="AH16" s="130"/>
      <c r="AI16" s="131"/>
      <c r="AJ16" s="220" t="str">
        <f t="shared" si="17"/>
        <v>0</v>
      </c>
      <c r="AK16" s="221" t="str">
        <f t="shared" si="27"/>
        <v/>
      </c>
      <c r="AL16" s="209" t="str">
        <f t="shared" si="41"/>
        <v xml:space="preserve"> </v>
      </c>
      <c r="AM16" s="210" t="str">
        <f t="shared" si="29"/>
        <v/>
      </c>
      <c r="AN16" s="211" t="str">
        <f t="shared" si="30"/>
        <v/>
      </c>
      <c r="AO16" s="134"/>
      <c r="AP16" s="134"/>
      <c r="AQ16" s="222" t="str">
        <f t="shared" si="18"/>
        <v>0</v>
      </c>
      <c r="AR16" s="213" t="str">
        <f t="shared" si="31"/>
        <v/>
      </c>
      <c r="AS16" s="214">
        <f t="shared" si="19"/>
        <v>2</v>
      </c>
      <c r="AT16" s="215">
        <f t="shared" si="20"/>
        <v>15</v>
      </c>
      <c r="AZ16" s="2" t="s">
        <v>6</v>
      </c>
      <c r="BA16" s="12"/>
      <c r="BB16" s="12"/>
      <c r="BC16" s="12"/>
      <c r="BD16" s="12"/>
      <c r="BT16" s="32"/>
      <c r="BU16" s="32"/>
      <c r="BV16" s="32"/>
      <c r="BW16" s="32"/>
      <c r="BX16" s="32"/>
    </row>
    <row r="17" spans="1:76" ht="22.5" x14ac:dyDescent="0.45">
      <c r="A17" s="114" t="s">
        <v>241</v>
      </c>
      <c r="B17" s="114" t="s">
        <v>244</v>
      </c>
      <c r="C17" s="78" t="str">
        <f t="shared" si="21"/>
        <v xml:space="preserve"> </v>
      </c>
      <c r="D17" s="79" t="str">
        <f t="shared" si="0"/>
        <v/>
      </c>
      <c r="E17" s="199" t="str">
        <f t="shared" si="1"/>
        <v/>
      </c>
      <c r="F17" s="117"/>
      <c r="G17" s="117"/>
      <c r="H17" s="80" t="str">
        <f t="shared" si="2"/>
        <v xml:space="preserve">0 </v>
      </c>
      <c r="I17" s="80" t="str">
        <f t="shared" si="3"/>
        <v/>
      </c>
      <c r="J17" s="74" t="str">
        <f t="shared" si="22"/>
        <v xml:space="preserve"> </v>
      </c>
      <c r="K17" s="72" t="str">
        <f t="shared" si="4"/>
        <v/>
      </c>
      <c r="L17" s="72" t="str">
        <f t="shared" si="5"/>
        <v/>
      </c>
      <c r="M17" s="120"/>
      <c r="N17" s="121"/>
      <c r="O17" s="73" t="str">
        <f t="shared" si="6"/>
        <v xml:space="preserve">0 </v>
      </c>
      <c r="P17" s="216" t="str">
        <f t="shared" si="7"/>
        <v/>
      </c>
      <c r="Q17" s="84">
        <f t="shared" si="23"/>
        <v>3</v>
      </c>
      <c r="R17" s="85">
        <f t="shared" si="8"/>
        <v>130.50650000000002</v>
      </c>
      <c r="S17" s="85">
        <f t="shared" si="9"/>
        <v>130.50650000000002</v>
      </c>
      <c r="T17" s="127">
        <v>65.5</v>
      </c>
      <c r="U17" s="127">
        <v>65</v>
      </c>
      <c r="V17" s="201">
        <f t="shared" si="24"/>
        <v>0</v>
      </c>
      <c r="W17" s="86" t="str">
        <f t="shared" si="10"/>
        <v/>
      </c>
      <c r="X17" s="91">
        <f t="shared" si="37"/>
        <v>3</v>
      </c>
      <c r="Y17" s="92">
        <f t="shared" si="38"/>
        <v>133.00650000000002</v>
      </c>
      <c r="Z17" s="92">
        <f t="shared" si="13"/>
        <v>133.00650000000002</v>
      </c>
      <c r="AA17" s="322">
        <v>68</v>
      </c>
      <c r="AB17" s="447">
        <v>65</v>
      </c>
      <c r="AC17" s="223">
        <f t="shared" si="25"/>
        <v>6</v>
      </c>
      <c r="AD17" s="224">
        <f t="shared" si="14"/>
        <v>6</v>
      </c>
      <c r="AE17" s="205">
        <f t="shared" si="39"/>
        <v>3</v>
      </c>
      <c r="AF17" s="206">
        <f t="shared" si="40"/>
        <v>135.0068</v>
      </c>
      <c r="AG17" s="206">
        <f t="shared" si="26"/>
        <v>135</v>
      </c>
      <c r="AH17" s="130">
        <v>67</v>
      </c>
      <c r="AI17" s="131">
        <v>68</v>
      </c>
      <c r="AJ17" s="220">
        <f t="shared" si="17"/>
        <v>8</v>
      </c>
      <c r="AK17" s="221">
        <f t="shared" si="27"/>
        <v>8</v>
      </c>
      <c r="AL17" s="209" t="str">
        <f t="shared" si="41"/>
        <v xml:space="preserve"> </v>
      </c>
      <c r="AM17" s="210" t="str">
        <f t="shared" si="29"/>
        <v/>
      </c>
      <c r="AN17" s="211" t="str">
        <f t="shared" si="30"/>
        <v/>
      </c>
      <c r="AO17" s="134"/>
      <c r="AP17" s="134"/>
      <c r="AQ17" s="222" t="str">
        <f t="shared" si="18"/>
        <v>0</v>
      </c>
      <c r="AR17" s="213" t="str">
        <f t="shared" si="31"/>
        <v/>
      </c>
      <c r="AS17" s="214">
        <f t="shared" si="19"/>
        <v>3</v>
      </c>
      <c r="AT17" s="215">
        <f t="shared" si="20"/>
        <v>14</v>
      </c>
      <c r="AZ17" s="602" t="s">
        <v>7</v>
      </c>
      <c r="BA17" s="602"/>
      <c r="BB17" s="602"/>
      <c r="BC17" s="602"/>
      <c r="BD17" s="602"/>
      <c r="BE17" s="602"/>
      <c r="BT17" s="32"/>
      <c r="BU17" s="32"/>
      <c r="BV17" s="32"/>
      <c r="BW17" s="32"/>
      <c r="BX17" s="32"/>
    </row>
    <row r="18" spans="1:76" ht="22.5" x14ac:dyDescent="0.45">
      <c r="A18" s="114" t="s">
        <v>254</v>
      </c>
      <c r="B18" s="114" t="s">
        <v>255</v>
      </c>
      <c r="C18" s="78" t="str">
        <f t="shared" si="21"/>
        <v xml:space="preserve"> </v>
      </c>
      <c r="D18" s="79" t="str">
        <f t="shared" si="0"/>
        <v/>
      </c>
      <c r="E18" s="199" t="str">
        <f t="shared" si="1"/>
        <v/>
      </c>
      <c r="F18" s="117"/>
      <c r="G18" s="117"/>
      <c r="H18" s="80" t="str">
        <f t="shared" si="2"/>
        <v xml:space="preserve">0 </v>
      </c>
      <c r="I18" s="80" t="str">
        <f t="shared" si="3"/>
        <v/>
      </c>
      <c r="J18" s="71" t="str">
        <f t="shared" si="22"/>
        <v xml:space="preserve"> </v>
      </c>
      <c r="K18" s="72" t="str">
        <f t="shared" si="4"/>
        <v/>
      </c>
      <c r="L18" s="72" t="str">
        <f t="shared" si="5"/>
        <v/>
      </c>
      <c r="M18" s="120"/>
      <c r="N18" s="121"/>
      <c r="O18" s="73" t="str">
        <f t="shared" si="6"/>
        <v xml:space="preserve">0 </v>
      </c>
      <c r="P18" s="216" t="str">
        <f t="shared" si="7"/>
        <v/>
      </c>
      <c r="Q18" s="84" t="str">
        <f t="shared" si="23"/>
        <v xml:space="preserve"> </v>
      </c>
      <c r="R18" s="85" t="str">
        <f t="shared" si="8"/>
        <v/>
      </c>
      <c r="S18" s="85" t="str">
        <f t="shared" si="9"/>
        <v/>
      </c>
      <c r="T18" s="127"/>
      <c r="U18" s="127"/>
      <c r="V18" s="201" t="str">
        <f t="shared" si="24"/>
        <v xml:space="preserve">0 </v>
      </c>
      <c r="W18" s="86" t="str">
        <f t="shared" si="10"/>
        <v/>
      </c>
      <c r="X18" s="91">
        <f t="shared" si="37"/>
        <v>6</v>
      </c>
      <c r="Y18" s="92">
        <f t="shared" si="38"/>
        <v>70.5</v>
      </c>
      <c r="Z18" s="92">
        <f t="shared" si="13"/>
        <v>70.5</v>
      </c>
      <c r="AA18" s="322">
        <v>70.5</v>
      </c>
      <c r="AB18" s="162">
        <v>0</v>
      </c>
      <c r="AC18" s="93">
        <f t="shared" si="25"/>
        <v>0</v>
      </c>
      <c r="AD18" s="218" t="str">
        <f t="shared" si="14"/>
        <v/>
      </c>
      <c r="AE18" s="205">
        <f t="shared" si="39"/>
        <v>4</v>
      </c>
      <c r="AF18" s="206">
        <f t="shared" si="40"/>
        <v>132.50635</v>
      </c>
      <c r="AG18" s="206">
        <f t="shared" si="26"/>
        <v>132.5</v>
      </c>
      <c r="AH18" s="130">
        <v>69</v>
      </c>
      <c r="AI18" s="131">
        <v>63.5</v>
      </c>
      <c r="AJ18" s="220">
        <f t="shared" si="17"/>
        <v>6</v>
      </c>
      <c r="AK18" s="221">
        <f t="shared" si="27"/>
        <v>6</v>
      </c>
      <c r="AL18" s="209" t="str">
        <f t="shared" si="41"/>
        <v xml:space="preserve"> </v>
      </c>
      <c r="AM18" s="210" t="str">
        <f t="shared" si="29"/>
        <v/>
      </c>
      <c r="AN18" s="211" t="str">
        <f t="shared" si="30"/>
        <v/>
      </c>
      <c r="AO18" s="134"/>
      <c r="AP18" s="134"/>
      <c r="AQ18" s="222" t="str">
        <f t="shared" si="18"/>
        <v>0</v>
      </c>
      <c r="AR18" s="213" t="str">
        <f t="shared" si="31"/>
        <v/>
      </c>
      <c r="AS18" s="214">
        <f t="shared" si="19"/>
        <v>2</v>
      </c>
      <c r="AT18" s="215">
        <f t="shared" si="20"/>
        <v>6</v>
      </c>
      <c r="BT18" s="32"/>
      <c r="BU18" s="32"/>
      <c r="BV18" s="32"/>
      <c r="BW18" s="32"/>
      <c r="BX18" s="32"/>
    </row>
    <row r="19" spans="1:76" ht="22.5" x14ac:dyDescent="0.45">
      <c r="A19" s="114" t="s">
        <v>190</v>
      </c>
      <c r="B19" s="114" t="s">
        <v>317</v>
      </c>
      <c r="C19" s="78" t="str">
        <f t="shared" si="21"/>
        <v xml:space="preserve"> </v>
      </c>
      <c r="D19" s="79" t="str">
        <f t="shared" si="0"/>
        <v/>
      </c>
      <c r="E19" s="199" t="str">
        <f t="shared" si="1"/>
        <v/>
      </c>
      <c r="F19" s="117"/>
      <c r="G19" s="117"/>
      <c r="H19" s="80" t="str">
        <f t="shared" si="2"/>
        <v xml:space="preserve">0 </v>
      </c>
      <c r="I19" s="80" t="str">
        <f t="shared" si="3"/>
        <v/>
      </c>
      <c r="J19" s="71" t="str">
        <f t="shared" si="22"/>
        <v xml:space="preserve"> </v>
      </c>
      <c r="K19" s="72" t="str">
        <f t="shared" si="4"/>
        <v/>
      </c>
      <c r="L19" s="72" t="str">
        <f t="shared" si="5"/>
        <v/>
      </c>
      <c r="M19" s="120"/>
      <c r="N19" s="121"/>
      <c r="O19" s="73" t="str">
        <f t="shared" si="6"/>
        <v xml:space="preserve">0 </v>
      </c>
      <c r="P19" s="216" t="str">
        <f t="shared" si="7"/>
        <v/>
      </c>
      <c r="Q19" s="84" t="str">
        <f t="shared" si="23"/>
        <v xml:space="preserve"> </v>
      </c>
      <c r="R19" s="85" t="str">
        <f t="shared" si="8"/>
        <v/>
      </c>
      <c r="S19" s="85" t="str">
        <f t="shared" si="9"/>
        <v/>
      </c>
      <c r="T19" s="127"/>
      <c r="U19" s="127"/>
      <c r="V19" s="201" t="str">
        <f t="shared" si="24"/>
        <v xml:space="preserve">0 </v>
      </c>
      <c r="W19" s="86" t="str">
        <f t="shared" si="10"/>
        <v/>
      </c>
      <c r="X19" s="91" t="str">
        <f t="shared" si="37"/>
        <v xml:space="preserve"> </v>
      </c>
      <c r="Y19" s="92" t="str">
        <f t="shared" si="38"/>
        <v/>
      </c>
      <c r="Z19" s="92" t="str">
        <f t="shared" si="13"/>
        <v/>
      </c>
      <c r="AA19" s="95"/>
      <c r="AB19" s="96"/>
      <c r="AC19" s="93" t="str">
        <f t="shared" si="25"/>
        <v>0</v>
      </c>
      <c r="AD19" s="218" t="str">
        <f t="shared" si="14"/>
        <v/>
      </c>
      <c r="AE19" s="205">
        <f t="shared" si="39"/>
        <v>2</v>
      </c>
      <c r="AF19" s="206">
        <f t="shared" si="40"/>
        <v>135.50709999999998</v>
      </c>
      <c r="AG19" s="206">
        <f t="shared" si="26"/>
        <v>135.50709999999998</v>
      </c>
      <c r="AH19" s="130">
        <v>64.5</v>
      </c>
      <c r="AI19" s="131">
        <v>71</v>
      </c>
      <c r="AJ19" s="220">
        <f t="shared" si="17"/>
        <v>10</v>
      </c>
      <c r="AK19" s="221">
        <f t="shared" si="27"/>
        <v>10</v>
      </c>
      <c r="AL19" s="209" t="str">
        <f t="shared" si="41"/>
        <v xml:space="preserve"> </v>
      </c>
      <c r="AM19" s="210" t="str">
        <f t="shared" si="29"/>
        <v/>
      </c>
      <c r="AN19" s="210" t="str">
        <f t="shared" si="30"/>
        <v/>
      </c>
      <c r="AO19" s="134"/>
      <c r="AP19" s="134"/>
      <c r="AQ19" s="222" t="str">
        <f t="shared" si="18"/>
        <v>0</v>
      </c>
      <c r="AR19" s="213" t="str">
        <f t="shared" si="31"/>
        <v/>
      </c>
      <c r="AS19" s="214">
        <f t="shared" si="19"/>
        <v>1</v>
      </c>
      <c r="AT19" s="215">
        <f t="shared" si="20"/>
        <v>10</v>
      </c>
      <c r="AV19" s="225" t="s">
        <v>39</v>
      </c>
      <c r="AW19" s="226"/>
      <c r="AZ19" s="227" t="s">
        <v>39</v>
      </c>
      <c r="BA19" s="228"/>
      <c r="BB19" s="12"/>
      <c r="BC19" s="12"/>
      <c r="BD19" s="229" t="s">
        <v>39</v>
      </c>
      <c r="BE19" s="230"/>
      <c r="BH19" s="231" t="s">
        <v>39</v>
      </c>
      <c r="BI19" s="232"/>
      <c r="BL19" s="233" t="s">
        <v>39</v>
      </c>
      <c r="BM19" s="233"/>
      <c r="BP19" s="234" t="s">
        <v>39</v>
      </c>
      <c r="BQ19" s="234"/>
      <c r="BR19" s="235"/>
      <c r="BT19" s="32"/>
      <c r="BU19" s="32"/>
      <c r="BV19" s="32"/>
      <c r="BW19" s="32"/>
      <c r="BX19" s="32"/>
    </row>
    <row r="20" spans="1:76" ht="22.5" x14ac:dyDescent="0.45">
      <c r="A20" s="114" t="s">
        <v>310</v>
      </c>
      <c r="B20" s="114" t="s">
        <v>318</v>
      </c>
      <c r="C20" s="78" t="str">
        <f t="shared" si="21"/>
        <v xml:space="preserve"> </v>
      </c>
      <c r="D20" s="79" t="str">
        <f t="shared" si="0"/>
        <v/>
      </c>
      <c r="E20" s="199" t="str">
        <f t="shared" si="1"/>
        <v/>
      </c>
      <c r="F20" s="117"/>
      <c r="G20" s="117"/>
      <c r="H20" s="80" t="str">
        <f t="shared" si="2"/>
        <v xml:space="preserve">0 </v>
      </c>
      <c r="I20" s="80" t="str">
        <f t="shared" si="3"/>
        <v/>
      </c>
      <c r="J20" s="71" t="str">
        <f t="shared" si="22"/>
        <v xml:space="preserve"> </v>
      </c>
      <c r="K20" s="72" t="str">
        <f t="shared" si="4"/>
        <v/>
      </c>
      <c r="L20" s="72" t="str">
        <f t="shared" si="5"/>
        <v/>
      </c>
      <c r="M20" s="120"/>
      <c r="N20" s="121"/>
      <c r="O20" s="73" t="str">
        <f t="shared" si="6"/>
        <v xml:space="preserve">0 </v>
      </c>
      <c r="P20" s="216" t="str">
        <f t="shared" si="7"/>
        <v/>
      </c>
      <c r="Q20" s="84" t="str">
        <f t="shared" si="23"/>
        <v xml:space="preserve"> </v>
      </c>
      <c r="R20" s="85" t="str">
        <f t="shared" si="8"/>
        <v/>
      </c>
      <c r="S20" s="85" t="str">
        <f t="shared" si="9"/>
        <v/>
      </c>
      <c r="T20" s="127"/>
      <c r="U20" s="127"/>
      <c r="V20" s="201" t="str">
        <f t="shared" si="24"/>
        <v xml:space="preserve">0 </v>
      </c>
      <c r="W20" s="86" t="str">
        <f t="shared" si="10"/>
        <v/>
      </c>
      <c r="X20" s="91" t="str">
        <f t="shared" si="37"/>
        <v xml:space="preserve"> </v>
      </c>
      <c r="Y20" s="92" t="str">
        <f t="shared" si="38"/>
        <v/>
      </c>
      <c r="Z20" s="92" t="str">
        <f t="shared" si="13"/>
        <v/>
      </c>
      <c r="AA20" s="95"/>
      <c r="AB20" s="96"/>
      <c r="AC20" s="93" t="str">
        <f t="shared" si="25"/>
        <v>0</v>
      </c>
      <c r="AD20" s="218" t="str">
        <f t="shared" si="14"/>
        <v/>
      </c>
      <c r="AE20" s="205">
        <f t="shared" si="39"/>
        <v>8</v>
      </c>
      <c r="AF20" s="206">
        <f t="shared" si="40"/>
        <v>62.0062</v>
      </c>
      <c r="AG20" s="206">
        <f t="shared" si="26"/>
        <v>62</v>
      </c>
      <c r="AH20" s="130">
        <v>0</v>
      </c>
      <c r="AI20" s="131">
        <v>62</v>
      </c>
      <c r="AJ20" s="220">
        <f t="shared" si="17"/>
        <v>0</v>
      </c>
      <c r="AK20" s="221" t="str">
        <f t="shared" si="27"/>
        <v/>
      </c>
      <c r="AL20" s="209" t="str">
        <f t="shared" si="41"/>
        <v xml:space="preserve"> </v>
      </c>
      <c r="AM20" s="210" t="str">
        <f t="shared" si="29"/>
        <v/>
      </c>
      <c r="AN20" s="210" t="str">
        <f t="shared" si="30"/>
        <v/>
      </c>
      <c r="AO20" s="134"/>
      <c r="AP20" s="134"/>
      <c r="AQ20" s="222" t="str">
        <f t="shared" si="18"/>
        <v>0</v>
      </c>
      <c r="AR20" s="213" t="str">
        <f t="shared" si="31"/>
        <v/>
      </c>
      <c r="AS20" s="214">
        <f t="shared" si="19"/>
        <v>1</v>
      </c>
      <c r="AT20" s="215">
        <f t="shared" si="20"/>
        <v>0</v>
      </c>
      <c r="AV20" s="236" t="s">
        <v>40</v>
      </c>
      <c r="AW20" s="237">
        <f>G2</f>
        <v>8</v>
      </c>
      <c r="AZ20" s="238" t="s">
        <v>40</v>
      </c>
      <c r="BA20" s="239">
        <f>N2</f>
        <v>7</v>
      </c>
      <c r="BB20" s="12"/>
      <c r="BC20" s="12"/>
      <c r="BD20" s="240" t="s">
        <v>40</v>
      </c>
      <c r="BE20" s="241">
        <f>U2</f>
        <v>4</v>
      </c>
      <c r="BH20" s="242" t="s">
        <v>40</v>
      </c>
      <c r="BI20" s="243">
        <f>AB2</f>
        <v>6</v>
      </c>
      <c r="BL20" s="233" t="s">
        <v>40</v>
      </c>
      <c r="BM20" s="233">
        <f>AJ2</f>
        <v>8</v>
      </c>
      <c r="BP20" s="234" t="s">
        <v>40</v>
      </c>
      <c r="BQ20" s="234">
        <f>AQ2</f>
        <v>0</v>
      </c>
      <c r="BR20" s="235"/>
      <c r="BT20" s="32"/>
      <c r="BU20" s="32"/>
      <c r="BV20" s="32"/>
      <c r="BW20" s="32"/>
      <c r="BX20" s="32"/>
    </row>
    <row r="21" spans="1:76" ht="22.5" x14ac:dyDescent="0.45">
      <c r="A21" s="114" t="s">
        <v>177</v>
      </c>
      <c r="B21" s="114" t="s">
        <v>156</v>
      </c>
      <c r="C21" s="78" t="str">
        <f t="shared" si="21"/>
        <v xml:space="preserve"> </v>
      </c>
      <c r="D21" s="79" t="str">
        <f t="shared" si="0"/>
        <v/>
      </c>
      <c r="E21" s="199" t="str">
        <f t="shared" si="1"/>
        <v/>
      </c>
      <c r="F21" s="117"/>
      <c r="G21" s="117"/>
      <c r="H21" s="80" t="str">
        <f t="shared" si="2"/>
        <v xml:space="preserve">0 </v>
      </c>
      <c r="I21" s="80" t="str">
        <f t="shared" si="3"/>
        <v/>
      </c>
      <c r="J21" s="71" t="str">
        <f t="shared" si="22"/>
        <v xml:space="preserve"> </v>
      </c>
      <c r="K21" s="72" t="str">
        <f t="shared" si="4"/>
        <v/>
      </c>
      <c r="L21" s="72" t="str">
        <f t="shared" si="5"/>
        <v/>
      </c>
      <c r="M21" s="120"/>
      <c r="N21" s="121"/>
      <c r="O21" s="73" t="str">
        <f t="shared" si="6"/>
        <v xml:space="preserve">0 </v>
      </c>
      <c r="P21" s="216" t="str">
        <f t="shared" si="7"/>
        <v/>
      </c>
      <c r="Q21" s="84" t="str">
        <f t="shared" si="23"/>
        <v xml:space="preserve"> </v>
      </c>
      <c r="R21" s="85" t="str">
        <f t="shared" si="8"/>
        <v/>
      </c>
      <c r="S21" s="85" t="str">
        <f t="shared" si="9"/>
        <v/>
      </c>
      <c r="T21" s="127"/>
      <c r="U21" s="127"/>
      <c r="V21" s="201" t="str">
        <f t="shared" si="24"/>
        <v xml:space="preserve">0 </v>
      </c>
      <c r="W21" s="86" t="str">
        <f t="shared" si="10"/>
        <v/>
      </c>
      <c r="X21" s="91" t="str">
        <f t="shared" si="37"/>
        <v xml:space="preserve"> </v>
      </c>
      <c r="Y21" s="92" t="str">
        <f t="shared" si="38"/>
        <v/>
      </c>
      <c r="Z21" s="92" t="str">
        <f t="shared" si="13"/>
        <v/>
      </c>
      <c r="AA21" s="95"/>
      <c r="AB21" s="96"/>
      <c r="AC21" s="93" t="str">
        <f t="shared" si="25"/>
        <v>0</v>
      </c>
      <c r="AD21" s="218" t="str">
        <f t="shared" si="14"/>
        <v/>
      </c>
      <c r="AE21" s="205">
        <f t="shared" si="39"/>
        <v>5</v>
      </c>
      <c r="AF21" s="206">
        <f t="shared" si="40"/>
        <v>130.00659999999999</v>
      </c>
      <c r="AG21" s="206">
        <f t="shared" si="26"/>
        <v>130.00659999999999</v>
      </c>
      <c r="AH21" s="130">
        <v>64</v>
      </c>
      <c r="AI21" s="131">
        <v>66</v>
      </c>
      <c r="AJ21" s="220">
        <f t="shared" si="17"/>
        <v>0</v>
      </c>
      <c r="AK21" s="221" t="str">
        <f t="shared" si="27"/>
        <v/>
      </c>
      <c r="AL21" s="209" t="str">
        <f t="shared" si="41"/>
        <v xml:space="preserve"> </v>
      </c>
      <c r="AM21" s="210" t="str">
        <f t="shared" si="29"/>
        <v/>
      </c>
      <c r="AN21" s="210" t="str">
        <f t="shared" si="30"/>
        <v/>
      </c>
      <c r="AO21" s="134"/>
      <c r="AP21" s="134"/>
      <c r="AQ21" s="222" t="str">
        <f t="shared" si="18"/>
        <v>0</v>
      </c>
      <c r="AR21" s="213" t="str">
        <f t="shared" si="31"/>
        <v/>
      </c>
      <c r="AS21" s="214">
        <f t="shared" si="19"/>
        <v>1</v>
      </c>
      <c r="AT21" s="215">
        <f t="shared" si="20"/>
        <v>0</v>
      </c>
      <c r="AV21" s="236">
        <v>1</v>
      </c>
      <c r="AW21" s="244">
        <f t="shared" ref="AW21:AW30" si="42">IF(AW$20=1,AW5,IF(AW$20=2,AX5,IF(AW$20=3,AY5,IF(AW$20=4,AZ5,IF(AW$20=5,BA5,IF(AW$20=6,BB5,IF(AW$20=7,BC5,IF(AW$20=8,BD5,IF(AW$20=9,BE5,IF(AW$20=10,BF5,IF(AW$20=11,BG5,IF(AW$20=12,BH5,IF(AW$20=13,BI5,IF(AW$20=14,BJ5,IF(AW$20=15,BK5,IF(AW$20=16,BL5,IF(AW$20=17,BM5,IF(AW$20=18,BN5,IF(AW$20=19,BO5,IF(AW$20=20,BP5,IF(AW$20=21,BQ5,IF(AW$20=22,BR5,IF(AW$20=23,BS5,IF(AW$20=24,BT5,IF(AW$20=25,BU5,IF(AW$20=26,BV5,IF(AW$20=27,BW5,IF(AW$20=28,BX5,IF(AW$20=29,BY5,IF(AW$20=30,BZ5,IF(AW$20=31,CA5,IF(AW$20=32,CB5,IF(AW$20=33,CC5,IF(AW$20=34,CD5,IF(AW$20=35,CE5,IF(AW$20=36,CF5,IF(AW$20=37,CG5,IF(AW$20=38,CH5,IF(AW$20=39,CI5,IF(AW$20=40,CJ5,""))))))))))))))))))))))))))))))))))))))))</f>
        <v>12</v>
      </c>
      <c r="AZ21" s="238">
        <v>1</v>
      </c>
      <c r="BA21" s="245">
        <f>IF(BA$20=1,AW5,IF(BA$20=2,AX5,IF(BA$20=3,AY5,IF(BA$20=4,AZ5,IF(BA$20=5,BA5,IF(BA$20=6,BB5,IF(BA$20=7,BC5,IF(BA$20=8,BD5,IF(BA$20=9,BE5,IF(BA$20=10,BF5,IF(BA$20=11,BG5,IF(BA$20=12,BH5,IF(BA$20=13,BI5,IF(BA$20=14,BJ5,IF(BA$20=15,BK5,IF(BA$20=16,BL5,IF(BA$20=17,BM5,IF(BA$20=18,BN5,IF(BA$20=19,BO5,IF(BA$20=20,BP5,IF(BA$20=21,BQ5,IF(BA$20=22,BR5,IF(BA$20=23,BS5,IF(BA$20=24,BT5,IF(BA$20=25,BU5,IF(BA$20=26,BV5,IF(BA$20=27,BW5,IF(BA$20=28,BX5,IF(BA$20=29,BY5,IF(BA$20=30,BZ5,IF(BA$20=31,CA5,IF(BA$20=32,CB5,IF(BA$20=33,CC5,IF(BA$20=34,CD5,IF(BA$20=35,CE5,IF(BA$20=36,CF5,IF(BA$20=37,CG5,IF(BA$20=38,CH5,IF(BA$20=39,CI5,IF(BA$20=40,CJ5,""))))))))))))))))))))))))))))))))))))))))</f>
        <v>11</v>
      </c>
      <c r="BD21" s="240">
        <v>1</v>
      </c>
      <c r="BE21" s="246">
        <f>IF(BE$20=1,AW5,IF(BE$20=2,AX5,IF(BE$20=3,AY5,IF(BE$20=4,AZ5,IF(BE$20=5,BA5,IF(BE$20=6,BB5,IF(BE$20=7,BC5,IF(BE$20=8,BD5,IF(BE$20=9,BE5,IF(BE$20=10,BF5,IF(BE$20=11,BG5,IF(BE$20=12,BH5,IF(BE$20=13,BI5,IF(BE$20=14,BJ5,IF(BE$20=15,BK5,IF(BE$20=16,BL5,IF(BE$20=17,BM5,IF(BE$20=18,BN5,IF(BE$20=19,BO5,IF(BE$20=20,BP5,IF(BE$20=21,BQ5,IF(BE$20=22,BR5,IF(BE$20=23,BS5,IF(BE$20=24,BT5,IF(BE$20=25,BU5,IF(BE$20=26,BV5,IF(BE$20=27,BW5,IF(BE$20=28,BX5,IF(BE$20=29,BY5,IF(BE$20=30,BZ5,IF(BE$20=31,CA5,IF(BE$20=32,CB5,IF(BE$20=33,CC5,IF(BE$20=34,CD5,IF(BE$20=35,CE5,IF(BE$20=36,CF5,IF(BE$20=37,CG5,IF(BE$20=38,CH5,IF(BE$20=39,CI5,IF(BE$20=40,CJ5,""))))))))))))))))))))))))))))))))))))))))</f>
        <v>7</v>
      </c>
      <c r="BH21" s="242">
        <v>1</v>
      </c>
      <c r="BI21" s="247">
        <f>IF(BI$20=1,$AW$5,IF(BI$20=2,$AX$5,IF(BI$20=3,$AY$5,IF(BI$20=4,$AZ$5,IF(BI$20=5,$BA$5,IF(BI$20=6,$BB$5,IF(BI$20=7,$BC$5,IF(BI$20=8,$BD$5,IF(BI$20=9,$BE$5,IF(BI$20=10,$BF$5,IF(BI$20=11,$BG$5,IF(BI$20=12,$BH$5,IF(BI$20=13,$BI$5,IF(BI$20=14,$BJ$5,IF(BI$20=15,$BK$5,IF(BI$20=16,$BL$5,IF(BI$20=17,$BM$5,IF(BI$20=18,$BN$5,IF(BI$20=19,$BO$5,IF(BI$20=20,$BP$5,IF(BI$20=21,$BQ$5,IF(BI$20=22,$BR$5,IF(BI$20=23,$BS$5,IF(BI$20=24,$BT$5,IF(BI$20=25,$BU$5,IF(BI$20=26,$BV$5,IF(BI$20=27,$BW$5,IF(BI$20=28,$BX$5,IF(BI$20=29,$BY$5,IF(BI$20=30,$BZ$5,IF(BI$20=31,$CA$5,IF(BI$20=32,$CB$5,IF(BI$20=33,$CC$5,IF(BI$20=34,$CD$5,IF(BI$20=35,$CE$5,IF(BI$20=36,$CF$5,IF(BI$20=37,$CG$5,IF(BI$20=38,$CH$5,IF(BI$20=39,$CI$5,IF(BI$20=40,$CJ$5,""))))))))))))))))))))))))))))))))))))))))</f>
        <v>10</v>
      </c>
      <c r="BL21" s="233">
        <v>1</v>
      </c>
      <c r="BM21" s="233">
        <f>IF(BM$20=1,$AW5,IF(BM$20=2,$AX5,IF(BM$20=3,$AY5,IF(BM$20=4,$AZ5,IF(BM$20=5,$BA5,IF(BM$20=6,$BB5,IF(BM$20=7,$BC5,IF(BM$20=8,$BD5,IF(BM$20=9,$BE5,IF(BM$20=10,$BF5,IF(BM$20=11,$BG5,IF(BM$20=12,$BH5,IF(BM$20=13,$BI5,IF(BM$20=14,$BJ5,IF(BM$20=15,$BK5,IF(BM$20=16,$BL5,IF(BM$20=17,$BM5,IF(BM$20=18,$BN5,IF(BM$20=19,$BO5,IF(BM$20=20,$BP5,IF(BM$20=21,$BQ5,IF(BM$20=22,$BR5,IF(BM$20=23,$BS5,IF(BM$20=24,$BT5,IF(BM$20=25,$BU5,IF(BM$20=26,$BV5,IF(BM$20=27,$BW5,IF(BM$20=28,$BX5,IF(BM$20=29,$BY5,IF(BM$20=30,$BZ5,IF(BM$20=31,$CA5,IF(BM$20=32,$CB5,IF(BM$20=33,$CC5,IF(BM$20=34,$CD5,IF(BM$20=35,$CE5,IF(BM$20=36,$CF5,IF(BM$20=37,$CG5,IF(BM$20=38,$CH5,IF(BM$20=39,$CI5,IF(BM$20=40,$CJ5,""))))))))))))))))))))))))))))))))))))))))</f>
        <v>12</v>
      </c>
      <c r="BP21" s="234">
        <v>1</v>
      </c>
      <c r="BQ21" s="234" t="str">
        <f>IF(BQ$20=1,$AW5,IF(BQ$20=2,$AX5,IF(BQ$20=3,$AY5,IF(BQ$20=4,$AZ5,IF(BQ$20=5,$BA5,IF(BQ$20=6,$BB5,IF(BQ$20=7,$BC5,IF(BQ$20=8,$BD5,IF(BQ$20=9,$BE5,IF(BQ$20=10,$BF5,IF(BQ$20=11,$BG5,IF(BQ$20=12,$BH5,IF(BQ$20=13,$BI5,IF(BQ$20=14,$BJ5,IF(BQ$20=15,$BK5,IF(BQ$20=16,$BL5,IF(BQ$20=17,$BM5,IF(BQ$20=18,$BN5,IF(BQ$20=19,$BO5,IF(BQ$20=20,$BP5,IF(BQ$20=21,$BQ5,IF(BQ$20=22,$BR5,IF(BQ$20=23,$BS5,IF(BQ$20=24,$BT5,IF(BQ$20=25,$BU5,IF(BQ$20=26,$BV5,IF(BQ$20=27,$BW5,IF(BQ$20=28,$BX5,IF(BQ$20=29,$BY5,IF(BQ$20=30,$BZ5,IF(BQ$20=31,$CA5,IF(BQ$20=32,$CB5,IF(BQ$20=33,$CC5,IF(BQ$20=34,$CD5,IF(BQ$20=35,$CE5,IF(BQ$20=36,$CF5,IF(BQ$20=37,$CG5,IF(BQ$20=38,$CH5,IF(BQ$20=39,$CI5,IF(BQ$20=40,$CJ5,""))))))))))))))))))))))))))))))))))))))))</f>
        <v/>
      </c>
      <c r="BR21" s="235"/>
      <c r="BT21" s="32"/>
      <c r="BU21" s="32"/>
      <c r="BV21" s="32"/>
      <c r="BW21" s="32"/>
      <c r="BX21" s="32"/>
    </row>
    <row r="22" spans="1:76" ht="22.5" x14ac:dyDescent="0.45">
      <c r="A22" s="114"/>
      <c r="B22" s="157"/>
      <c r="C22" s="78" t="str">
        <f t="shared" si="21"/>
        <v xml:space="preserve"> </v>
      </c>
      <c r="D22" s="79" t="str">
        <f t="shared" si="0"/>
        <v/>
      </c>
      <c r="E22" s="199" t="str">
        <f t="shared" si="1"/>
        <v/>
      </c>
      <c r="F22" s="117"/>
      <c r="G22" s="117"/>
      <c r="H22" s="80" t="str">
        <f t="shared" si="2"/>
        <v xml:space="preserve">0 </v>
      </c>
      <c r="I22" s="80" t="str">
        <f t="shared" si="3"/>
        <v/>
      </c>
      <c r="J22" s="71" t="str">
        <f t="shared" si="22"/>
        <v xml:space="preserve"> </v>
      </c>
      <c r="K22" s="72" t="str">
        <f t="shared" si="4"/>
        <v/>
      </c>
      <c r="L22" s="72" t="str">
        <f t="shared" si="5"/>
        <v/>
      </c>
      <c r="M22" s="120"/>
      <c r="N22" s="121"/>
      <c r="O22" s="73" t="str">
        <f t="shared" si="6"/>
        <v xml:space="preserve">0 </v>
      </c>
      <c r="P22" s="216" t="str">
        <f t="shared" si="7"/>
        <v/>
      </c>
      <c r="Q22" s="84" t="str">
        <f t="shared" si="23"/>
        <v xml:space="preserve"> </v>
      </c>
      <c r="R22" s="85" t="str">
        <f t="shared" si="8"/>
        <v/>
      </c>
      <c r="S22" s="85" t="str">
        <f t="shared" si="9"/>
        <v/>
      </c>
      <c r="T22" s="127"/>
      <c r="U22" s="127"/>
      <c r="V22" s="201" t="str">
        <f t="shared" si="24"/>
        <v xml:space="preserve">0 </v>
      </c>
      <c r="W22" s="86" t="str">
        <f t="shared" si="10"/>
        <v/>
      </c>
      <c r="X22" s="91" t="str">
        <f t="shared" si="37"/>
        <v xml:space="preserve"> </v>
      </c>
      <c r="Y22" s="92" t="str">
        <f t="shared" si="38"/>
        <v/>
      </c>
      <c r="Z22" s="92" t="str">
        <f t="shared" si="13"/>
        <v/>
      </c>
      <c r="AA22" s="95"/>
      <c r="AB22" s="96"/>
      <c r="AC22" s="93" t="str">
        <f t="shared" si="25"/>
        <v>0</v>
      </c>
      <c r="AD22" s="218" t="str">
        <f t="shared" si="14"/>
        <v/>
      </c>
      <c r="AE22" s="205" t="str">
        <f t="shared" si="39"/>
        <v xml:space="preserve"> </v>
      </c>
      <c r="AF22" s="206" t="str">
        <f t="shared" si="40"/>
        <v/>
      </c>
      <c r="AG22" s="206" t="str">
        <f t="shared" si="26"/>
        <v/>
      </c>
      <c r="AH22" s="130"/>
      <c r="AI22" s="131"/>
      <c r="AJ22" s="220" t="str">
        <f t="shared" si="17"/>
        <v>0</v>
      </c>
      <c r="AK22" s="221" t="str">
        <f t="shared" si="27"/>
        <v/>
      </c>
      <c r="AL22" s="209" t="str">
        <f t="shared" si="41"/>
        <v xml:space="preserve"> </v>
      </c>
      <c r="AM22" s="210" t="str">
        <f t="shared" si="29"/>
        <v/>
      </c>
      <c r="AN22" s="210" t="str">
        <f t="shared" si="30"/>
        <v/>
      </c>
      <c r="AO22" s="134"/>
      <c r="AP22" s="134"/>
      <c r="AQ22" s="222" t="str">
        <f t="shared" si="18"/>
        <v>0</v>
      </c>
      <c r="AR22" s="213" t="str">
        <f t="shared" si="31"/>
        <v/>
      </c>
      <c r="AS22" s="214">
        <f t="shared" si="19"/>
        <v>0</v>
      </c>
      <c r="AT22" s="215">
        <f t="shared" si="20"/>
        <v>0</v>
      </c>
      <c r="AV22" s="236">
        <v>2</v>
      </c>
      <c r="AW22" s="244">
        <f t="shared" si="42"/>
        <v>10</v>
      </c>
      <c r="AZ22" s="238">
        <v>2</v>
      </c>
      <c r="BA22" s="245">
        <f t="shared" ref="BA22:BA30" si="43">IF(BA$20=1,AW6,IF(BA$20=2,AX6,IF(BA$20=3,AY6,IF(BA$20=4,AZ6,IF(BA$20=5,BA6,IF(BA$20=6,BB6,IF(BA$20=7,BC6,IF(BA$20=8,BD6,IF(BA$20=9,BE6,IF(BA$20=10,BF6,IF(BA$20=11,BG6,IF(BA$20=12,BH6,IF(BA$20=13,BI6,IF(BA$20=14,BJ6,IF(BA$20=15,BK6,IF(BA$20=16,BL6,IF(BA$20=17,BM6,IF(BA$20=18,BN6,IF(BA$20=19,BO6,IF(BA$20=20,BP6,IF(BA$20=21,BQ6,IF(BA$20=22,BR6,IF(BA$20=23,BS6,IF(BA$20=24,BT6,IF(BA$20=25,BU6,IF(BA$20=26,BV6,IF(BA$20=27,BW6,IF(BA$20=28,BX6,IF(BA$20=29,BY6,IF(BA$20=30,BZ6,IF(BA$20=31,CA6,IF(BA$20=32,CB6,IF(BA$20=33,CC6,IF(BA$20=34,CD6,IF(BA$20=35,CE6,IF(BA$20=36,CF6,IF(BA$20=37,CG6,IF(BA$20=38,CH6,IF(BA$20=39,CI6,IF(BA$20=40,CJ6,""))))))))))))))))))))))))))))))))))))))))</f>
        <v>9</v>
      </c>
      <c r="BB22" s="248"/>
      <c r="BD22" s="240">
        <v>2</v>
      </c>
      <c r="BE22" s="246">
        <f t="shared" ref="BE22:BE30" si="44">IF(BE$20=1,AW6,IF(BE$20=2,AX6,IF(BE$20=3,AY6,IF(BE$20=4,AZ6,IF(BE$20=5,BA6,IF(BE$20=6,BB6,IF(BE$20=7,BC6,IF(BE$20=8,BD6,IF(BE$20=9,BE6,IF(BE$20=10,BF6,IF(BE$20=11,BG6,IF(BE$20=12,BH6,IF(BE$20=13,BI6,IF(BE$20=14,BJ6,IF(BE$20=15,BK6,IF(BE$20=16,BL6,IF(BE$20=17,BM6,IF(BE$20=18,BN6,IF(BE$20=19,BO6,IF(BE$20=20,BP6,IF(BE$20=21,BQ6,IF(BE$20=22,BR6,IF(BE$20=23,BS6,IF(BE$20=24,BT6,IF(BE$20=25,BU6,IF(BE$20=26,BV6,IF(BE$20=27,BW6,IF(BE$20=28,BX6,IF(BE$20=29,BY6,IF(BE$20=30,BZ6,IF(BE$20=31,CA6,IF(BE$20=32,CB6,IF(BE$20=33,CC6,IF(BE$20=34,CD6,IF(BE$20=35,CE6,IF(BE$20=36,CF6,IF(BE$20=37,CG6,IF(BE$20=38,CH6,IF(BE$20=39,CI6,IF(BE$20=40,CJ6,""))))))))))))))))))))))))))))))))))))))))</f>
        <v>5</v>
      </c>
      <c r="BH22" s="242">
        <v>2</v>
      </c>
      <c r="BI22" s="247">
        <f t="shared" ref="BI22:BI30" si="45">IF(BI$20=1,AW6,IF(BI$20=2,AX6,IF(BI$20=3,AY6,IF(BI$20=4,AZ6,IF(BI$20=5,BA6,IF(BI$20=6,BB6,IF(BI$20=7,BC6,IF(BI$20=8,BD6,IF(BI$20=9,BE6,IF(BI$20=10,BF6,IF(BI$20=11,BG6,IF(BI$20=12,BH6,IF(BI$20=13,BI6,IF(BI$20=14,BJ6,IF(BI$20=15,BK6,IF(BI$20=16,BL6,IF(BI$20=17,BM6,IF(BI$20=18,BN6,IF(BI$20=19,BO6,IF(BI$20=20,BP6,IF(BI$20=21,BQ6,IF(BI$20=22,BR6,IF(BI$20=23,BS6,IF(BI$20=24,BT6,IF(BI$20=25,BU6,IF(BI$20=26,BV6,IF(BI$20=27,BW6,IF(BI$20=28,BX6,IF(BI$20=29,BY6,IF(BI$20=30,BZ6,IF(BI$20=31,CA6,IF(BI$20=32,CB6,IF(BI$20=33,CC6,IF(BI$20=34,CD6,IF(BI$20=35,CE6,IF(BI$20=36,CF6,IF(BI$20=37,CG6,IF(BI$20=38,CH6,IF(BI$20=39,CI6,IF(BI$20=40,CJ6,""))))))))))))))))))))))))))))))))))))))))</f>
        <v>8</v>
      </c>
      <c r="BL22" s="233">
        <v>2</v>
      </c>
      <c r="BM22" s="233">
        <f t="shared" ref="BM22:BM30" si="46">IF(BM$20=1,$AW6,IF(BM$20=2,$AX6,IF(BM$20=3,$AY6,IF(BM$20=4,$AZ6,IF(BM$20=5,$BA6,IF(BM$20=6,$BB6,IF(BM$20=7,$BC6,IF(BM$20=8,$BD6,IF(BM$20=9,$BE6,IF(BM$20=10,$BF6,IF(BM$20=11,$BG6,IF(BM$20=12,$BH6,IF(BM$20=13,$BI6,IF(BM$20=14,$BJ6,IF(BM$20=15,$BK6,IF(BM$20=16,$BL6,IF(BM$20=17,$BM6,IF(BM$20=18,$BN6,IF(BM$20=19,$BO6,IF(BM$20=20,$BP6,IF(BM$20=21,$BQ6,IF(BM$20=22,$BR6,IF(BM$20=23,$BS6,IF(BM$20=24,$BT6,IF(BM$20=25,$BU6,IF(BM$20=26,$BV6,IF(BM$20=27,$BW6,IF(BM$20=28,$BX6,IF(BM$20=29,$BY6,IF(BM$20=30,$BZ6,IF(BM$20=31,$CA6,IF(BM$20=32,$CB6,IF(BM$20=33,$CC6,IF(BM$20=34,$CD6,IF(BM$20=35,$CE6,IF(BM$20=36,$CF6,IF(BM$20=37,$CG6,IF(BM$20=38,$CH6,IF(BM$20=39,$CI6,IF(BM$20=40,$CJ6,""))))))))))))))))))))))))))))))))))))))))</f>
        <v>10</v>
      </c>
      <c r="BP22" s="234">
        <v>2</v>
      </c>
      <c r="BQ22" s="234" t="str">
        <f t="shared" ref="BQ22:BQ30" si="47">IF(BQ$20=1,$AW6,IF(BQ$20=2,$AX6,IF(BQ$20=3,$AY6,IF(BQ$20=4,$AZ6,IF(BQ$20=5,$BA6,IF(BQ$20=6,$BB6,IF(BQ$20=7,$BC6,IF(BQ$20=8,$BD6,IF(BQ$20=9,$BE6,IF(BQ$20=10,$BF6,IF(BQ$20=11,$BG6,IF(BQ$20=12,$BH6,IF(BQ$20=13,$BI6,IF(BQ$20=14,$BJ6,IF(BQ$20=15,$BK6,IF(BQ$20=16,$BL6,IF(BQ$20=17,$BM6,IF(BQ$20=18,$BN6,IF(BQ$20=19,$BO6,IF(BQ$20=20,$BP6,IF(BQ$20=21,$BQ6,IF(BQ$20=22,$BR6,IF(BQ$20=23,$BS6,IF(BQ$20=24,$BT6,IF(BQ$20=25,$BU6,IF(BQ$20=26,$BV6,IF(BQ$20=27,$BW6,IF(BQ$20=28,$BX6,IF(BQ$20=29,$BY6,IF(BQ$20=30,$BZ6,IF(BQ$20=31,$CA6,IF(BQ$20=32,$CB6,IF(BQ$20=33,$CC6,IF(BQ$20=34,$CD6,IF(BQ$20=35,$CE6,IF(BQ$20=36,$CF6,IF(BQ$20=37,$CG6,IF(BQ$20=38,$CH6,IF(BQ$20=39,$CI6,IF(BQ$20=40,$CJ6,""))))))))))))))))))))))))))))))))))))))))</f>
        <v/>
      </c>
      <c r="BR22" s="235"/>
      <c r="BT22" s="32"/>
      <c r="BU22" s="32"/>
      <c r="BV22" s="32"/>
      <c r="BW22" s="32"/>
      <c r="BX22" s="32"/>
    </row>
    <row r="23" spans="1:76" ht="22.5" x14ac:dyDescent="0.45">
      <c r="A23" s="114"/>
      <c r="B23" s="157"/>
      <c r="C23" s="78" t="str">
        <f t="shared" si="21"/>
        <v xml:space="preserve"> </v>
      </c>
      <c r="D23" s="79" t="str">
        <f t="shared" si="0"/>
        <v/>
      </c>
      <c r="E23" s="199" t="str">
        <f t="shared" si="1"/>
        <v/>
      </c>
      <c r="F23" s="117"/>
      <c r="G23" s="117"/>
      <c r="H23" s="80" t="str">
        <f t="shared" si="2"/>
        <v xml:space="preserve">0 </v>
      </c>
      <c r="I23" s="80" t="str">
        <f t="shared" si="3"/>
        <v/>
      </c>
      <c r="J23" s="71" t="str">
        <f t="shared" si="22"/>
        <v xml:space="preserve"> </v>
      </c>
      <c r="K23" s="72" t="str">
        <f t="shared" si="4"/>
        <v/>
      </c>
      <c r="L23" s="72" t="str">
        <f t="shared" si="5"/>
        <v/>
      </c>
      <c r="M23" s="120"/>
      <c r="N23" s="121"/>
      <c r="O23" s="73" t="str">
        <f t="shared" si="6"/>
        <v xml:space="preserve">0 </v>
      </c>
      <c r="P23" s="216" t="str">
        <f t="shared" si="7"/>
        <v/>
      </c>
      <c r="Q23" s="84" t="str">
        <f t="shared" si="23"/>
        <v xml:space="preserve"> </v>
      </c>
      <c r="R23" s="85" t="str">
        <f t="shared" si="8"/>
        <v/>
      </c>
      <c r="S23" s="85" t="str">
        <f t="shared" si="9"/>
        <v/>
      </c>
      <c r="T23" s="127"/>
      <c r="U23" s="127"/>
      <c r="V23" s="201" t="str">
        <f t="shared" si="24"/>
        <v xml:space="preserve">0 </v>
      </c>
      <c r="W23" s="86" t="str">
        <f t="shared" si="10"/>
        <v/>
      </c>
      <c r="X23" s="91" t="str">
        <f t="shared" si="37"/>
        <v xml:space="preserve"> </v>
      </c>
      <c r="Y23" s="92" t="str">
        <f t="shared" si="38"/>
        <v/>
      </c>
      <c r="Z23" s="92" t="str">
        <f t="shared" si="13"/>
        <v/>
      </c>
      <c r="AA23" s="95"/>
      <c r="AB23" s="96"/>
      <c r="AC23" s="93" t="str">
        <f t="shared" si="25"/>
        <v>0</v>
      </c>
      <c r="AD23" s="218" t="str">
        <f t="shared" si="14"/>
        <v/>
      </c>
      <c r="AE23" s="205" t="str">
        <f t="shared" si="39"/>
        <v xml:space="preserve"> </v>
      </c>
      <c r="AF23" s="206" t="str">
        <f t="shared" si="40"/>
        <v/>
      </c>
      <c r="AG23" s="206" t="str">
        <f t="shared" si="26"/>
        <v/>
      </c>
      <c r="AH23" s="130"/>
      <c r="AI23" s="131"/>
      <c r="AJ23" s="220" t="str">
        <f t="shared" si="17"/>
        <v>0</v>
      </c>
      <c r="AK23" s="221" t="str">
        <f t="shared" si="27"/>
        <v/>
      </c>
      <c r="AL23" s="209" t="str">
        <f t="shared" si="41"/>
        <v xml:space="preserve"> </v>
      </c>
      <c r="AM23" s="210" t="str">
        <f t="shared" si="29"/>
        <v/>
      </c>
      <c r="AN23" s="210" t="str">
        <f t="shared" si="30"/>
        <v/>
      </c>
      <c r="AO23" s="134"/>
      <c r="AP23" s="134"/>
      <c r="AQ23" s="222" t="str">
        <f t="shared" si="18"/>
        <v>0</v>
      </c>
      <c r="AR23" s="213" t="str">
        <f t="shared" si="31"/>
        <v/>
      </c>
      <c r="AS23" s="214">
        <f t="shared" si="19"/>
        <v>0</v>
      </c>
      <c r="AT23" s="215">
        <f t="shared" si="20"/>
        <v>0</v>
      </c>
      <c r="AV23" s="236">
        <v>3</v>
      </c>
      <c r="AW23" s="244">
        <f t="shared" si="42"/>
        <v>8</v>
      </c>
      <c r="AZ23" s="238">
        <v>3</v>
      </c>
      <c r="BA23" s="245">
        <f t="shared" si="43"/>
        <v>7</v>
      </c>
      <c r="BB23" s="248"/>
      <c r="BD23" s="240">
        <v>3</v>
      </c>
      <c r="BE23" s="246">
        <f t="shared" si="44"/>
        <v>0</v>
      </c>
      <c r="BH23" s="242">
        <v>3</v>
      </c>
      <c r="BI23" s="247">
        <f t="shared" si="45"/>
        <v>6</v>
      </c>
      <c r="BL23" s="233">
        <v>3</v>
      </c>
      <c r="BM23" s="233">
        <f t="shared" si="46"/>
        <v>8</v>
      </c>
      <c r="BP23" s="234">
        <v>3</v>
      </c>
      <c r="BQ23" s="234" t="str">
        <f t="shared" si="47"/>
        <v/>
      </c>
      <c r="BR23" s="235"/>
      <c r="BT23" s="32"/>
      <c r="BU23" s="32"/>
      <c r="BV23" s="32"/>
      <c r="BW23" s="32"/>
      <c r="BX23" s="32"/>
    </row>
    <row r="24" spans="1:76" ht="22.5" x14ac:dyDescent="0.45">
      <c r="A24" s="114"/>
      <c r="B24" s="157"/>
      <c r="C24" s="78" t="str">
        <f t="shared" si="21"/>
        <v xml:space="preserve"> </v>
      </c>
      <c r="D24" s="79" t="str">
        <f t="shared" si="0"/>
        <v/>
      </c>
      <c r="E24" s="199" t="str">
        <f t="shared" si="1"/>
        <v/>
      </c>
      <c r="F24" s="117"/>
      <c r="G24" s="117"/>
      <c r="H24" s="80" t="str">
        <f t="shared" si="2"/>
        <v xml:space="preserve">0 </v>
      </c>
      <c r="I24" s="80" t="str">
        <f t="shared" si="3"/>
        <v/>
      </c>
      <c r="J24" s="71" t="str">
        <f t="shared" si="22"/>
        <v xml:space="preserve"> </v>
      </c>
      <c r="K24" s="72" t="str">
        <f t="shared" si="4"/>
        <v/>
      </c>
      <c r="L24" s="72" t="str">
        <f t="shared" si="5"/>
        <v/>
      </c>
      <c r="M24" s="120"/>
      <c r="N24" s="121"/>
      <c r="O24" s="73" t="str">
        <f t="shared" si="6"/>
        <v xml:space="preserve">0 </v>
      </c>
      <c r="P24" s="216" t="str">
        <f t="shared" si="7"/>
        <v/>
      </c>
      <c r="Q24" s="84" t="str">
        <f t="shared" si="23"/>
        <v xml:space="preserve"> </v>
      </c>
      <c r="R24" s="85" t="str">
        <f t="shared" si="8"/>
        <v/>
      </c>
      <c r="S24" s="85" t="str">
        <f t="shared" si="9"/>
        <v/>
      </c>
      <c r="T24" s="127"/>
      <c r="U24" s="127"/>
      <c r="V24" s="201" t="str">
        <f t="shared" si="24"/>
        <v xml:space="preserve">0 </v>
      </c>
      <c r="W24" s="86" t="str">
        <f t="shared" si="10"/>
        <v/>
      </c>
      <c r="X24" s="91" t="str">
        <f t="shared" si="37"/>
        <v xml:space="preserve"> </v>
      </c>
      <c r="Y24" s="92" t="str">
        <f t="shared" si="38"/>
        <v/>
      </c>
      <c r="Z24" s="92" t="str">
        <f t="shared" si="13"/>
        <v/>
      </c>
      <c r="AA24" s="95"/>
      <c r="AB24" s="96"/>
      <c r="AC24" s="93" t="str">
        <f t="shared" si="25"/>
        <v>0</v>
      </c>
      <c r="AD24" s="218" t="str">
        <f t="shared" si="14"/>
        <v/>
      </c>
      <c r="AE24" s="205" t="str">
        <f t="shared" si="39"/>
        <v xml:space="preserve"> </v>
      </c>
      <c r="AF24" s="206" t="str">
        <f t="shared" si="40"/>
        <v/>
      </c>
      <c r="AG24" s="206" t="str">
        <f t="shared" si="26"/>
        <v/>
      </c>
      <c r="AH24" s="130"/>
      <c r="AI24" s="131"/>
      <c r="AJ24" s="220" t="str">
        <f t="shared" si="17"/>
        <v>0</v>
      </c>
      <c r="AK24" s="221" t="str">
        <f t="shared" si="27"/>
        <v/>
      </c>
      <c r="AL24" s="209" t="str">
        <f t="shared" si="41"/>
        <v xml:space="preserve"> </v>
      </c>
      <c r="AM24" s="210" t="str">
        <f t="shared" si="29"/>
        <v/>
      </c>
      <c r="AN24" s="210" t="str">
        <f t="shared" si="30"/>
        <v/>
      </c>
      <c r="AO24" s="134"/>
      <c r="AP24" s="134"/>
      <c r="AQ24" s="222" t="str">
        <f t="shared" si="18"/>
        <v>0</v>
      </c>
      <c r="AR24" s="213" t="str">
        <f t="shared" si="31"/>
        <v/>
      </c>
      <c r="AS24" s="214">
        <f t="shared" si="19"/>
        <v>0</v>
      </c>
      <c r="AT24" s="215">
        <f t="shared" si="20"/>
        <v>0</v>
      </c>
      <c r="AV24" s="236">
        <v>4</v>
      </c>
      <c r="AW24" s="244">
        <f t="shared" si="42"/>
        <v>6</v>
      </c>
      <c r="AZ24" s="238">
        <v>4</v>
      </c>
      <c r="BA24" s="245">
        <f t="shared" si="43"/>
        <v>5</v>
      </c>
      <c r="BB24" s="248"/>
      <c r="BD24" s="240">
        <v>4</v>
      </c>
      <c r="BE24" s="246">
        <f t="shared" si="44"/>
        <v>0</v>
      </c>
      <c r="BH24" s="242">
        <v>4</v>
      </c>
      <c r="BI24" s="247">
        <f t="shared" si="45"/>
        <v>0</v>
      </c>
      <c r="BL24" s="233">
        <v>4</v>
      </c>
      <c r="BM24" s="233">
        <f t="shared" si="46"/>
        <v>6</v>
      </c>
      <c r="BP24" s="234">
        <v>4</v>
      </c>
      <c r="BQ24" s="234" t="str">
        <f t="shared" si="47"/>
        <v/>
      </c>
      <c r="BR24" s="235"/>
      <c r="BT24" s="32"/>
      <c r="BU24" s="32"/>
      <c r="BV24" s="32"/>
      <c r="BW24" s="32"/>
      <c r="BX24" s="32"/>
    </row>
    <row r="25" spans="1:76" ht="22.5" x14ac:dyDescent="0.45">
      <c r="A25" s="114"/>
      <c r="B25" s="157"/>
      <c r="C25" s="78" t="str">
        <f t="shared" si="21"/>
        <v xml:space="preserve"> </v>
      </c>
      <c r="D25" s="79" t="str">
        <f t="shared" si="0"/>
        <v/>
      </c>
      <c r="E25" s="199" t="str">
        <f t="shared" si="1"/>
        <v/>
      </c>
      <c r="F25" s="117"/>
      <c r="G25" s="117"/>
      <c r="H25" s="80" t="str">
        <f t="shared" si="2"/>
        <v xml:space="preserve">0 </v>
      </c>
      <c r="I25" s="80" t="str">
        <f t="shared" si="3"/>
        <v/>
      </c>
      <c r="J25" s="71" t="str">
        <f t="shared" si="22"/>
        <v xml:space="preserve"> </v>
      </c>
      <c r="K25" s="72" t="str">
        <f t="shared" si="4"/>
        <v/>
      </c>
      <c r="L25" s="72" t="str">
        <f t="shared" si="5"/>
        <v/>
      </c>
      <c r="M25" s="120"/>
      <c r="N25" s="121"/>
      <c r="O25" s="73" t="str">
        <f t="shared" si="6"/>
        <v xml:space="preserve">0 </v>
      </c>
      <c r="P25" s="216" t="str">
        <f t="shared" si="7"/>
        <v/>
      </c>
      <c r="Q25" s="84" t="str">
        <f t="shared" si="23"/>
        <v xml:space="preserve"> </v>
      </c>
      <c r="R25" s="85" t="str">
        <f t="shared" si="8"/>
        <v/>
      </c>
      <c r="S25" s="85" t="str">
        <f t="shared" si="9"/>
        <v/>
      </c>
      <c r="T25" s="127"/>
      <c r="U25" s="127"/>
      <c r="V25" s="201" t="str">
        <f t="shared" si="24"/>
        <v xml:space="preserve">0 </v>
      </c>
      <c r="W25" s="86" t="str">
        <f t="shared" si="10"/>
        <v/>
      </c>
      <c r="X25" s="91" t="str">
        <f t="shared" si="37"/>
        <v xml:space="preserve"> </v>
      </c>
      <c r="Y25" s="92" t="str">
        <f t="shared" si="38"/>
        <v/>
      </c>
      <c r="Z25" s="92" t="str">
        <f t="shared" si="13"/>
        <v/>
      </c>
      <c r="AA25" s="95"/>
      <c r="AB25" s="96"/>
      <c r="AC25" s="93" t="str">
        <f t="shared" si="25"/>
        <v>0</v>
      </c>
      <c r="AD25" s="218" t="str">
        <f t="shared" si="14"/>
        <v/>
      </c>
      <c r="AE25" s="205" t="str">
        <f t="shared" si="39"/>
        <v xml:space="preserve"> </v>
      </c>
      <c r="AF25" s="206" t="str">
        <f t="shared" si="40"/>
        <v/>
      </c>
      <c r="AG25" s="206" t="str">
        <f t="shared" si="26"/>
        <v/>
      </c>
      <c r="AH25" s="130"/>
      <c r="AI25" s="131"/>
      <c r="AJ25" s="220" t="str">
        <f t="shared" si="17"/>
        <v>0</v>
      </c>
      <c r="AK25" s="221" t="str">
        <f t="shared" si="27"/>
        <v/>
      </c>
      <c r="AL25" s="209" t="str">
        <f t="shared" si="41"/>
        <v xml:space="preserve"> </v>
      </c>
      <c r="AM25" s="210" t="str">
        <f t="shared" si="29"/>
        <v/>
      </c>
      <c r="AN25" s="210" t="str">
        <f t="shared" si="30"/>
        <v/>
      </c>
      <c r="AO25" s="134"/>
      <c r="AP25" s="134"/>
      <c r="AQ25" s="222" t="str">
        <f t="shared" si="18"/>
        <v>0</v>
      </c>
      <c r="AR25" s="213" t="str">
        <f t="shared" si="31"/>
        <v/>
      </c>
      <c r="AS25" s="214">
        <f t="shared" si="19"/>
        <v>0</v>
      </c>
      <c r="AT25" s="215">
        <f t="shared" si="20"/>
        <v>0</v>
      </c>
      <c r="AV25" s="236">
        <v>5</v>
      </c>
      <c r="AW25" s="244">
        <f t="shared" si="42"/>
        <v>0</v>
      </c>
      <c r="AZ25" s="238">
        <v>5</v>
      </c>
      <c r="BA25" s="245">
        <f t="shared" si="43"/>
        <v>0</v>
      </c>
      <c r="BB25" s="248"/>
      <c r="BD25" s="240">
        <v>5</v>
      </c>
      <c r="BE25" s="246">
        <f t="shared" si="44"/>
        <v>0</v>
      </c>
      <c r="BH25" s="242">
        <v>5</v>
      </c>
      <c r="BI25" s="247">
        <f t="shared" si="45"/>
        <v>0</v>
      </c>
      <c r="BL25" s="233">
        <v>5</v>
      </c>
      <c r="BM25" s="233">
        <f t="shared" si="46"/>
        <v>0</v>
      </c>
      <c r="BP25" s="234">
        <v>5</v>
      </c>
      <c r="BQ25" s="234" t="str">
        <f t="shared" si="47"/>
        <v/>
      </c>
      <c r="BR25" s="235"/>
      <c r="BT25" s="32"/>
      <c r="BU25" s="32"/>
      <c r="BV25" s="32"/>
      <c r="BW25" s="32"/>
      <c r="BX25" s="32"/>
    </row>
    <row r="26" spans="1:76" ht="22.5" x14ac:dyDescent="0.45">
      <c r="A26" s="114"/>
      <c r="B26" s="157"/>
      <c r="C26" s="78" t="str">
        <f t="shared" si="21"/>
        <v xml:space="preserve"> </v>
      </c>
      <c r="D26" s="79" t="str">
        <f t="shared" si="0"/>
        <v/>
      </c>
      <c r="E26" s="199" t="str">
        <f t="shared" si="1"/>
        <v/>
      </c>
      <c r="F26" s="117"/>
      <c r="G26" s="117"/>
      <c r="H26" s="80" t="str">
        <f t="shared" si="2"/>
        <v xml:space="preserve">0 </v>
      </c>
      <c r="I26" s="80" t="str">
        <f t="shared" si="3"/>
        <v/>
      </c>
      <c r="J26" s="71" t="str">
        <f t="shared" si="22"/>
        <v xml:space="preserve"> </v>
      </c>
      <c r="K26" s="72" t="str">
        <f t="shared" si="4"/>
        <v/>
      </c>
      <c r="L26" s="72" t="str">
        <f t="shared" si="5"/>
        <v/>
      </c>
      <c r="M26" s="120"/>
      <c r="N26" s="121"/>
      <c r="O26" s="73" t="str">
        <f t="shared" si="6"/>
        <v xml:space="preserve">0 </v>
      </c>
      <c r="P26" s="216" t="str">
        <f t="shared" si="7"/>
        <v/>
      </c>
      <c r="Q26" s="84" t="str">
        <f t="shared" si="23"/>
        <v xml:space="preserve"> </v>
      </c>
      <c r="R26" s="85" t="str">
        <f t="shared" si="8"/>
        <v/>
      </c>
      <c r="S26" s="85" t="str">
        <f t="shared" si="9"/>
        <v/>
      </c>
      <c r="T26" s="127"/>
      <c r="U26" s="127"/>
      <c r="V26" s="201" t="str">
        <f t="shared" si="24"/>
        <v xml:space="preserve">0 </v>
      </c>
      <c r="W26" s="86" t="str">
        <f t="shared" si="10"/>
        <v/>
      </c>
      <c r="X26" s="91" t="str">
        <f t="shared" si="37"/>
        <v xml:space="preserve"> </v>
      </c>
      <c r="Y26" s="92" t="str">
        <f t="shared" si="38"/>
        <v/>
      </c>
      <c r="Z26" s="92" t="str">
        <f t="shared" si="13"/>
        <v/>
      </c>
      <c r="AA26" s="95"/>
      <c r="AB26" s="96"/>
      <c r="AC26" s="93" t="str">
        <f t="shared" si="25"/>
        <v>0</v>
      </c>
      <c r="AD26" s="218" t="str">
        <f t="shared" si="14"/>
        <v/>
      </c>
      <c r="AE26" s="205" t="str">
        <f t="shared" si="39"/>
        <v xml:space="preserve"> </v>
      </c>
      <c r="AF26" s="206" t="str">
        <f t="shared" si="40"/>
        <v/>
      </c>
      <c r="AG26" s="206" t="str">
        <f t="shared" si="26"/>
        <v/>
      </c>
      <c r="AH26" s="130"/>
      <c r="AI26" s="131"/>
      <c r="AJ26" s="220" t="str">
        <f t="shared" si="17"/>
        <v>0</v>
      </c>
      <c r="AK26" s="221" t="str">
        <f t="shared" si="27"/>
        <v/>
      </c>
      <c r="AL26" s="209" t="str">
        <f t="shared" si="41"/>
        <v xml:space="preserve"> </v>
      </c>
      <c r="AM26" s="210" t="str">
        <f t="shared" si="29"/>
        <v/>
      </c>
      <c r="AN26" s="210" t="str">
        <f t="shared" si="30"/>
        <v/>
      </c>
      <c r="AO26" s="134"/>
      <c r="AP26" s="134"/>
      <c r="AQ26" s="222" t="str">
        <f t="shared" si="18"/>
        <v>0</v>
      </c>
      <c r="AR26" s="213" t="str">
        <f t="shared" si="31"/>
        <v/>
      </c>
      <c r="AS26" s="214">
        <f t="shared" si="19"/>
        <v>0</v>
      </c>
      <c r="AT26" s="215">
        <f t="shared" si="20"/>
        <v>0</v>
      </c>
      <c r="AV26" s="236">
        <v>6</v>
      </c>
      <c r="AW26" s="244">
        <f t="shared" si="42"/>
        <v>0</v>
      </c>
      <c r="AZ26" s="238">
        <v>6</v>
      </c>
      <c r="BA26" s="245">
        <f t="shared" si="43"/>
        <v>0</v>
      </c>
      <c r="BB26" s="248"/>
      <c r="BD26" s="240">
        <v>6</v>
      </c>
      <c r="BE26" s="246">
        <f t="shared" si="44"/>
        <v>0</v>
      </c>
      <c r="BH26" s="242">
        <v>6</v>
      </c>
      <c r="BI26" s="247">
        <f t="shared" si="45"/>
        <v>0</v>
      </c>
      <c r="BL26" s="233">
        <v>6</v>
      </c>
      <c r="BM26" s="233">
        <f t="shared" si="46"/>
        <v>0</v>
      </c>
      <c r="BP26" s="234">
        <v>6</v>
      </c>
      <c r="BQ26" s="234" t="str">
        <f t="shared" si="47"/>
        <v/>
      </c>
      <c r="BR26" s="235"/>
      <c r="BT26" s="32"/>
      <c r="BU26" s="32"/>
      <c r="BV26" s="32"/>
      <c r="BW26" s="32"/>
      <c r="BX26" s="32"/>
    </row>
    <row r="27" spans="1:76" ht="22.5" x14ac:dyDescent="0.45">
      <c r="A27" s="116"/>
      <c r="B27" s="159"/>
      <c r="C27" s="78" t="str">
        <f t="shared" si="21"/>
        <v xml:space="preserve"> </v>
      </c>
      <c r="D27" s="79" t="str">
        <f t="shared" si="0"/>
        <v/>
      </c>
      <c r="E27" s="199" t="str">
        <f t="shared" si="1"/>
        <v/>
      </c>
      <c r="F27" s="117"/>
      <c r="G27" s="117"/>
      <c r="H27" s="80" t="str">
        <f t="shared" si="2"/>
        <v xml:space="preserve">0 </v>
      </c>
      <c r="I27" s="80" t="str">
        <f t="shared" si="3"/>
        <v/>
      </c>
      <c r="J27" s="71" t="str">
        <f t="shared" si="22"/>
        <v xml:space="preserve"> </v>
      </c>
      <c r="K27" s="72" t="str">
        <f t="shared" si="4"/>
        <v/>
      </c>
      <c r="L27" s="72" t="str">
        <f t="shared" si="5"/>
        <v/>
      </c>
      <c r="M27" s="120"/>
      <c r="N27" s="121"/>
      <c r="O27" s="73" t="str">
        <f t="shared" si="6"/>
        <v xml:space="preserve">0 </v>
      </c>
      <c r="P27" s="216" t="str">
        <f t="shared" si="7"/>
        <v/>
      </c>
      <c r="Q27" s="84" t="str">
        <f t="shared" si="23"/>
        <v xml:space="preserve"> </v>
      </c>
      <c r="R27" s="85" t="str">
        <f t="shared" si="8"/>
        <v/>
      </c>
      <c r="S27" s="85" t="str">
        <f t="shared" si="9"/>
        <v/>
      </c>
      <c r="T27" s="127"/>
      <c r="U27" s="127"/>
      <c r="V27" s="201" t="str">
        <f t="shared" si="24"/>
        <v xml:space="preserve">0 </v>
      </c>
      <c r="W27" s="86" t="str">
        <f t="shared" si="10"/>
        <v/>
      </c>
      <c r="X27" s="91" t="str">
        <f t="shared" si="37"/>
        <v xml:space="preserve"> </v>
      </c>
      <c r="Y27" s="92" t="str">
        <f t="shared" si="38"/>
        <v/>
      </c>
      <c r="Z27" s="92" t="str">
        <f t="shared" si="13"/>
        <v/>
      </c>
      <c r="AA27" s="95"/>
      <c r="AB27" s="96"/>
      <c r="AC27" s="93" t="str">
        <f t="shared" si="25"/>
        <v>0</v>
      </c>
      <c r="AD27" s="218" t="str">
        <f t="shared" si="14"/>
        <v/>
      </c>
      <c r="AE27" s="205" t="str">
        <f t="shared" si="39"/>
        <v xml:space="preserve"> </v>
      </c>
      <c r="AF27" s="206" t="str">
        <f t="shared" si="40"/>
        <v/>
      </c>
      <c r="AG27" s="206" t="str">
        <f t="shared" si="26"/>
        <v/>
      </c>
      <c r="AH27" s="130"/>
      <c r="AI27" s="131"/>
      <c r="AJ27" s="220" t="str">
        <f t="shared" si="17"/>
        <v>0</v>
      </c>
      <c r="AK27" s="221" t="str">
        <f t="shared" si="27"/>
        <v/>
      </c>
      <c r="AL27" s="209" t="str">
        <f t="shared" si="41"/>
        <v xml:space="preserve"> </v>
      </c>
      <c r="AM27" s="210" t="str">
        <f t="shared" si="29"/>
        <v/>
      </c>
      <c r="AN27" s="210" t="str">
        <f t="shared" si="30"/>
        <v/>
      </c>
      <c r="AO27" s="134"/>
      <c r="AP27" s="134"/>
      <c r="AQ27" s="222" t="str">
        <f t="shared" si="18"/>
        <v>0</v>
      </c>
      <c r="AR27" s="213" t="str">
        <f t="shared" si="31"/>
        <v/>
      </c>
      <c r="AS27" s="214">
        <f t="shared" si="19"/>
        <v>0</v>
      </c>
      <c r="AT27" s="215">
        <f t="shared" si="20"/>
        <v>0</v>
      </c>
      <c r="AV27" s="236">
        <v>7</v>
      </c>
      <c r="AW27" s="244">
        <f t="shared" si="42"/>
        <v>0</v>
      </c>
      <c r="AZ27" s="238">
        <v>7</v>
      </c>
      <c r="BA27" s="245">
        <f t="shared" si="43"/>
        <v>0</v>
      </c>
      <c r="BB27" s="248"/>
      <c r="BD27" s="240">
        <v>7</v>
      </c>
      <c r="BE27" s="246">
        <f t="shared" si="44"/>
        <v>0</v>
      </c>
      <c r="BH27" s="242">
        <v>7</v>
      </c>
      <c r="BI27" s="247">
        <f t="shared" si="45"/>
        <v>0</v>
      </c>
      <c r="BL27" s="233">
        <v>7</v>
      </c>
      <c r="BM27" s="233">
        <f t="shared" si="46"/>
        <v>0</v>
      </c>
      <c r="BP27" s="234">
        <v>7</v>
      </c>
      <c r="BQ27" s="234" t="str">
        <f t="shared" si="47"/>
        <v/>
      </c>
      <c r="BR27" s="235"/>
      <c r="BT27" s="32"/>
      <c r="BU27" s="32"/>
      <c r="BV27" s="32"/>
      <c r="BW27" s="32"/>
      <c r="BX27" s="32"/>
    </row>
    <row r="28" spans="1:76" ht="22.5" x14ac:dyDescent="0.45">
      <c r="A28" s="116"/>
      <c r="B28" s="159"/>
      <c r="C28" s="78" t="str">
        <f t="shared" si="21"/>
        <v xml:space="preserve"> </v>
      </c>
      <c r="D28" s="79" t="str">
        <f t="shared" si="0"/>
        <v/>
      </c>
      <c r="E28" s="199" t="str">
        <f t="shared" si="1"/>
        <v/>
      </c>
      <c r="F28" s="117"/>
      <c r="G28" s="117"/>
      <c r="H28" s="80" t="str">
        <f t="shared" si="2"/>
        <v xml:space="preserve">0 </v>
      </c>
      <c r="I28" s="80" t="str">
        <f t="shared" si="3"/>
        <v/>
      </c>
      <c r="J28" s="71" t="str">
        <f t="shared" si="22"/>
        <v xml:space="preserve"> </v>
      </c>
      <c r="K28" s="72" t="str">
        <f t="shared" si="4"/>
        <v/>
      </c>
      <c r="L28" s="72" t="str">
        <f t="shared" si="5"/>
        <v/>
      </c>
      <c r="M28" s="120"/>
      <c r="N28" s="121"/>
      <c r="O28" s="73" t="str">
        <f t="shared" si="6"/>
        <v xml:space="preserve">0 </v>
      </c>
      <c r="P28" s="216" t="str">
        <f t="shared" si="7"/>
        <v/>
      </c>
      <c r="Q28" s="84" t="str">
        <f t="shared" si="23"/>
        <v xml:space="preserve"> </v>
      </c>
      <c r="R28" s="85" t="str">
        <f t="shared" si="8"/>
        <v/>
      </c>
      <c r="S28" s="85" t="str">
        <f t="shared" si="9"/>
        <v/>
      </c>
      <c r="T28" s="127"/>
      <c r="U28" s="127"/>
      <c r="V28" s="201" t="str">
        <f t="shared" si="24"/>
        <v xml:space="preserve">0 </v>
      </c>
      <c r="W28" s="86" t="str">
        <f t="shared" si="10"/>
        <v/>
      </c>
      <c r="X28" s="91" t="str">
        <f t="shared" si="37"/>
        <v xml:space="preserve"> </v>
      </c>
      <c r="Y28" s="92" t="str">
        <f t="shared" si="38"/>
        <v/>
      </c>
      <c r="Z28" s="92" t="str">
        <f t="shared" si="13"/>
        <v/>
      </c>
      <c r="AA28" s="95"/>
      <c r="AB28" s="96"/>
      <c r="AC28" s="93" t="str">
        <f t="shared" si="25"/>
        <v>0</v>
      </c>
      <c r="AD28" s="218" t="str">
        <f t="shared" si="14"/>
        <v/>
      </c>
      <c r="AE28" s="205" t="str">
        <f t="shared" si="39"/>
        <v xml:space="preserve"> </v>
      </c>
      <c r="AF28" s="206" t="str">
        <f t="shared" si="40"/>
        <v/>
      </c>
      <c r="AG28" s="206" t="str">
        <f t="shared" si="26"/>
        <v/>
      </c>
      <c r="AH28" s="130"/>
      <c r="AI28" s="131"/>
      <c r="AJ28" s="220" t="str">
        <f t="shared" si="17"/>
        <v>0</v>
      </c>
      <c r="AK28" s="221" t="str">
        <f t="shared" si="27"/>
        <v/>
      </c>
      <c r="AL28" s="209" t="str">
        <f t="shared" si="41"/>
        <v xml:space="preserve"> </v>
      </c>
      <c r="AM28" s="210" t="str">
        <f t="shared" si="29"/>
        <v/>
      </c>
      <c r="AN28" s="210" t="str">
        <f t="shared" si="30"/>
        <v/>
      </c>
      <c r="AO28" s="134"/>
      <c r="AP28" s="134"/>
      <c r="AQ28" s="222" t="str">
        <f t="shared" si="18"/>
        <v>0</v>
      </c>
      <c r="AR28" s="213" t="str">
        <f t="shared" si="31"/>
        <v/>
      </c>
      <c r="AS28" s="214">
        <f t="shared" si="19"/>
        <v>0</v>
      </c>
      <c r="AT28" s="215">
        <f t="shared" si="20"/>
        <v>0</v>
      </c>
      <c r="AV28" s="236">
        <v>8</v>
      </c>
      <c r="AW28" s="244">
        <f t="shared" si="42"/>
        <v>0</v>
      </c>
      <c r="AX28" s="13">
        <f>IF(AW$20=1,AW15,IF(AW$20=2,AX15,IF(AW$20=3,AY15,IF(AW$20=4,AZ15,IF(AW$20=5,BA15,IF(AW$20=6,BB15,IF(AW$20=7,BC15,IF(AW$20=8,BD15,IF(AW$20=9,BE15,IF(AW$20=10,BF15,IF(AW$20=11,BG15,IF(AW$20=12,BH15,IF(AW$20=13,BI15,IF(AW$20=14,BJ15,IF(AW$20=15,BK15,IF(AW$20=16,BL15,IF(AW$20=17,BM15,IF(AW$20=18,BN15,IF(AW$20=19,BO15,IF(AW$20=20,BP15,IF(AW$20=21,BQ15,IF(AW$20=22,BR15,IF(AW$20=23,BS15,IF(AW$20=24,BT15,IF(AW$20=25,BU15,IF(AW$20=26,BV15,IF(AW$20=27,BW15,IF(AW$20=28,BX15,IF(AW$20=29,BY15,IF(AW$20=30,BZ15,IF(AW$20=31,CA15,IF(AW$20=32,CB15,IF(AW$20=33,CC15,IF(AW$20=34,CD15,IF(AW$20=35,CE15,IF(AW$20=36,CF15,IF(AW$20=37,CG15,IF(AW$20=38,CH15,IF(AW$20=39,CI15,IF(AW$20=40,CJ15,""))))))))))))))))))))))))))))))))))))))))</f>
        <v>0</v>
      </c>
      <c r="AZ28" s="238">
        <v>8</v>
      </c>
      <c r="BA28" s="245">
        <f t="shared" si="43"/>
        <v>0</v>
      </c>
      <c r="BB28" s="248"/>
      <c r="BD28" s="240">
        <v>8</v>
      </c>
      <c r="BE28" s="246">
        <f t="shared" si="44"/>
        <v>0</v>
      </c>
      <c r="BH28" s="242">
        <v>8</v>
      </c>
      <c r="BI28" s="247">
        <f t="shared" si="45"/>
        <v>0</v>
      </c>
      <c r="BL28" s="233">
        <v>8</v>
      </c>
      <c r="BM28" s="233">
        <f t="shared" si="46"/>
        <v>0</v>
      </c>
      <c r="BP28" s="234">
        <v>8</v>
      </c>
      <c r="BQ28" s="234" t="str">
        <f t="shared" si="47"/>
        <v/>
      </c>
      <c r="BR28" s="235"/>
      <c r="BT28" s="32"/>
      <c r="BU28" s="32"/>
      <c r="BV28" s="32"/>
      <c r="BW28" s="32"/>
      <c r="BX28" s="32"/>
    </row>
    <row r="29" spans="1:76" ht="22.5" x14ac:dyDescent="0.45">
      <c r="A29" s="116"/>
      <c r="B29" s="159"/>
      <c r="C29" s="78" t="str">
        <f t="shared" si="21"/>
        <v xml:space="preserve"> </v>
      </c>
      <c r="D29" s="79" t="str">
        <f t="shared" si="0"/>
        <v/>
      </c>
      <c r="E29" s="199" t="str">
        <f t="shared" si="1"/>
        <v/>
      </c>
      <c r="F29" s="117"/>
      <c r="G29" s="117"/>
      <c r="H29" s="80" t="str">
        <f t="shared" si="2"/>
        <v xml:space="preserve">0 </v>
      </c>
      <c r="I29" s="80" t="str">
        <f t="shared" si="3"/>
        <v/>
      </c>
      <c r="J29" s="71" t="str">
        <f t="shared" si="22"/>
        <v xml:space="preserve"> </v>
      </c>
      <c r="K29" s="72" t="str">
        <f t="shared" si="4"/>
        <v/>
      </c>
      <c r="L29" s="72" t="str">
        <f t="shared" si="5"/>
        <v/>
      </c>
      <c r="M29" s="120"/>
      <c r="N29" s="121"/>
      <c r="O29" s="73" t="str">
        <f t="shared" si="6"/>
        <v xml:space="preserve">0 </v>
      </c>
      <c r="P29" s="216" t="str">
        <f t="shared" si="7"/>
        <v/>
      </c>
      <c r="Q29" s="84" t="str">
        <f t="shared" si="23"/>
        <v xml:space="preserve"> </v>
      </c>
      <c r="R29" s="85" t="str">
        <f t="shared" si="8"/>
        <v/>
      </c>
      <c r="S29" s="85" t="str">
        <f t="shared" si="9"/>
        <v/>
      </c>
      <c r="T29" s="127"/>
      <c r="U29" s="127"/>
      <c r="V29" s="201" t="str">
        <f t="shared" si="24"/>
        <v xml:space="preserve">0 </v>
      </c>
      <c r="W29" s="86" t="str">
        <f t="shared" si="10"/>
        <v/>
      </c>
      <c r="X29" s="91" t="str">
        <f t="shared" si="37"/>
        <v xml:space="preserve"> </v>
      </c>
      <c r="Y29" s="92" t="str">
        <f t="shared" si="38"/>
        <v/>
      </c>
      <c r="Z29" s="92" t="str">
        <f t="shared" si="13"/>
        <v/>
      </c>
      <c r="AA29" s="95"/>
      <c r="AB29" s="96"/>
      <c r="AC29" s="93" t="str">
        <f t="shared" si="25"/>
        <v>0</v>
      </c>
      <c r="AD29" s="218" t="str">
        <f t="shared" si="14"/>
        <v/>
      </c>
      <c r="AE29" s="205" t="str">
        <f t="shared" si="39"/>
        <v xml:space="preserve"> </v>
      </c>
      <c r="AF29" s="206" t="str">
        <f t="shared" si="40"/>
        <v/>
      </c>
      <c r="AG29" s="206" t="str">
        <f t="shared" si="26"/>
        <v/>
      </c>
      <c r="AH29" s="130"/>
      <c r="AI29" s="131"/>
      <c r="AJ29" s="220" t="str">
        <f t="shared" si="17"/>
        <v>0</v>
      </c>
      <c r="AK29" s="221" t="str">
        <f t="shared" si="27"/>
        <v/>
      </c>
      <c r="AL29" s="209" t="str">
        <f t="shared" si="41"/>
        <v xml:space="preserve"> </v>
      </c>
      <c r="AM29" s="210" t="str">
        <f t="shared" si="29"/>
        <v/>
      </c>
      <c r="AN29" s="210" t="str">
        <f t="shared" si="30"/>
        <v/>
      </c>
      <c r="AO29" s="134"/>
      <c r="AP29" s="134"/>
      <c r="AQ29" s="222" t="str">
        <f t="shared" si="18"/>
        <v>0</v>
      </c>
      <c r="AR29" s="213" t="str">
        <f t="shared" si="31"/>
        <v/>
      </c>
      <c r="AS29" s="214">
        <f t="shared" si="19"/>
        <v>0</v>
      </c>
      <c r="AT29" s="215">
        <f t="shared" si="20"/>
        <v>0</v>
      </c>
      <c r="AV29" s="236">
        <v>9</v>
      </c>
      <c r="AW29" s="244">
        <f t="shared" si="42"/>
        <v>0</v>
      </c>
      <c r="AZ29" s="238">
        <v>9</v>
      </c>
      <c r="BA29" s="245">
        <f t="shared" si="43"/>
        <v>0</v>
      </c>
      <c r="BB29" s="248"/>
      <c r="BD29" s="240">
        <v>9</v>
      </c>
      <c r="BE29" s="246">
        <f t="shared" si="44"/>
        <v>0</v>
      </c>
      <c r="BH29" s="242">
        <v>9</v>
      </c>
      <c r="BI29" s="247">
        <f t="shared" si="45"/>
        <v>0</v>
      </c>
      <c r="BL29" s="233">
        <v>9</v>
      </c>
      <c r="BM29" s="233">
        <f t="shared" si="46"/>
        <v>0</v>
      </c>
      <c r="BP29" s="234">
        <v>9</v>
      </c>
      <c r="BQ29" s="234" t="str">
        <f t="shared" si="47"/>
        <v/>
      </c>
      <c r="BR29" s="235"/>
      <c r="BT29" s="32"/>
      <c r="BU29" s="32"/>
      <c r="BV29" s="32"/>
      <c r="BW29" s="32"/>
      <c r="BX29" s="32"/>
    </row>
    <row r="30" spans="1:76" ht="22.5" x14ac:dyDescent="0.45">
      <c r="A30" s="116"/>
      <c r="B30" s="159"/>
      <c r="C30" s="78" t="str">
        <f t="shared" si="21"/>
        <v xml:space="preserve"> </v>
      </c>
      <c r="D30" s="79" t="str">
        <f t="shared" si="0"/>
        <v/>
      </c>
      <c r="E30" s="199" t="str">
        <f t="shared" si="1"/>
        <v/>
      </c>
      <c r="F30" s="117"/>
      <c r="G30" s="117"/>
      <c r="H30" s="80" t="str">
        <f t="shared" si="2"/>
        <v xml:space="preserve">0 </v>
      </c>
      <c r="I30" s="80" t="str">
        <f t="shared" si="3"/>
        <v/>
      </c>
      <c r="J30" s="71" t="str">
        <f t="shared" si="22"/>
        <v xml:space="preserve"> </v>
      </c>
      <c r="K30" s="72" t="str">
        <f t="shared" si="4"/>
        <v/>
      </c>
      <c r="L30" s="72" t="str">
        <f t="shared" si="5"/>
        <v/>
      </c>
      <c r="M30" s="122"/>
      <c r="N30" s="123"/>
      <c r="O30" s="73" t="str">
        <f t="shared" si="6"/>
        <v xml:space="preserve">0 </v>
      </c>
      <c r="P30" s="216" t="str">
        <f t="shared" si="7"/>
        <v/>
      </c>
      <c r="Q30" s="84" t="str">
        <f t="shared" si="23"/>
        <v xml:space="preserve"> </v>
      </c>
      <c r="R30" s="85" t="str">
        <f t="shared" si="8"/>
        <v/>
      </c>
      <c r="S30" s="85" t="str">
        <f t="shared" si="9"/>
        <v/>
      </c>
      <c r="T30" s="128"/>
      <c r="U30" s="128"/>
      <c r="V30" s="201" t="str">
        <f t="shared" si="24"/>
        <v xml:space="preserve">0 </v>
      </c>
      <c r="W30" s="86" t="str">
        <f t="shared" si="10"/>
        <v/>
      </c>
      <c r="X30" s="91" t="str">
        <f t="shared" si="37"/>
        <v xml:space="preserve"> </v>
      </c>
      <c r="Y30" s="92" t="str">
        <f t="shared" si="38"/>
        <v/>
      </c>
      <c r="Z30" s="92" t="str">
        <f t="shared" si="13"/>
        <v/>
      </c>
      <c r="AA30" s="96"/>
      <c r="AB30" s="97"/>
      <c r="AC30" s="93" t="str">
        <f t="shared" si="25"/>
        <v>0</v>
      </c>
      <c r="AD30" s="218" t="str">
        <f t="shared" si="14"/>
        <v/>
      </c>
      <c r="AE30" s="205" t="str">
        <f t="shared" si="39"/>
        <v xml:space="preserve"> </v>
      </c>
      <c r="AF30" s="206" t="str">
        <f t="shared" si="40"/>
        <v/>
      </c>
      <c r="AG30" s="206" t="str">
        <f t="shared" si="26"/>
        <v/>
      </c>
      <c r="AH30" s="130"/>
      <c r="AI30" s="131"/>
      <c r="AJ30" s="220" t="str">
        <f t="shared" si="17"/>
        <v>0</v>
      </c>
      <c r="AK30" s="221" t="str">
        <f t="shared" si="27"/>
        <v/>
      </c>
      <c r="AL30" s="209" t="str">
        <f t="shared" si="41"/>
        <v xml:space="preserve"> </v>
      </c>
      <c r="AM30" s="210" t="str">
        <f t="shared" si="29"/>
        <v/>
      </c>
      <c r="AN30" s="210" t="str">
        <f t="shared" si="30"/>
        <v/>
      </c>
      <c r="AO30" s="134"/>
      <c r="AP30" s="134"/>
      <c r="AQ30" s="222" t="str">
        <f t="shared" si="18"/>
        <v>0</v>
      </c>
      <c r="AR30" s="213" t="str">
        <f t="shared" si="31"/>
        <v/>
      </c>
      <c r="AS30" s="214">
        <f t="shared" si="19"/>
        <v>0</v>
      </c>
      <c r="AT30" s="215">
        <f t="shared" si="20"/>
        <v>0</v>
      </c>
      <c r="AV30" s="236">
        <v>10</v>
      </c>
      <c r="AW30" s="244">
        <f t="shared" si="42"/>
        <v>0</v>
      </c>
      <c r="AZ30" s="238">
        <v>10</v>
      </c>
      <c r="BA30" s="245">
        <f t="shared" si="43"/>
        <v>0</v>
      </c>
      <c r="BB30" s="248"/>
      <c r="BD30" s="240">
        <v>10</v>
      </c>
      <c r="BE30" s="246">
        <f t="shared" si="44"/>
        <v>0</v>
      </c>
      <c r="BH30" s="242">
        <v>10</v>
      </c>
      <c r="BI30" s="247">
        <f t="shared" si="45"/>
        <v>0</v>
      </c>
      <c r="BL30" s="233">
        <v>10</v>
      </c>
      <c r="BM30" s="233">
        <f t="shared" si="46"/>
        <v>0</v>
      </c>
      <c r="BP30" s="234">
        <v>10</v>
      </c>
      <c r="BQ30" s="234" t="str">
        <f t="shared" si="47"/>
        <v/>
      </c>
      <c r="BR30" s="235"/>
      <c r="BT30" s="32"/>
      <c r="BU30" s="32"/>
      <c r="BV30" s="32"/>
      <c r="BW30" s="32"/>
      <c r="BX30" s="32"/>
    </row>
    <row r="31" spans="1:76" ht="22.5" x14ac:dyDescent="0.45">
      <c r="A31" s="116"/>
      <c r="B31" s="159"/>
      <c r="C31" s="78" t="str">
        <f t="shared" si="21"/>
        <v xml:space="preserve"> </v>
      </c>
      <c r="D31" s="79" t="str">
        <f t="shared" si="0"/>
        <v/>
      </c>
      <c r="E31" s="199" t="str">
        <f t="shared" si="1"/>
        <v/>
      </c>
      <c r="F31" s="117"/>
      <c r="G31" s="117"/>
      <c r="H31" s="80" t="str">
        <f t="shared" si="2"/>
        <v xml:space="preserve">0 </v>
      </c>
      <c r="I31" s="80" t="str">
        <f t="shared" si="3"/>
        <v/>
      </c>
      <c r="J31" s="71" t="str">
        <f t="shared" si="22"/>
        <v xml:space="preserve"> </v>
      </c>
      <c r="K31" s="72" t="str">
        <f t="shared" si="4"/>
        <v/>
      </c>
      <c r="L31" s="72" t="str">
        <f t="shared" si="5"/>
        <v/>
      </c>
      <c r="M31" s="120"/>
      <c r="N31" s="121"/>
      <c r="O31" s="73" t="str">
        <f t="shared" si="6"/>
        <v xml:space="preserve">0 </v>
      </c>
      <c r="P31" s="216" t="str">
        <f t="shared" si="7"/>
        <v/>
      </c>
      <c r="Q31" s="84" t="str">
        <f t="shared" si="23"/>
        <v xml:space="preserve"> </v>
      </c>
      <c r="R31" s="85" t="str">
        <f t="shared" si="8"/>
        <v/>
      </c>
      <c r="S31" s="85" t="str">
        <f t="shared" si="9"/>
        <v/>
      </c>
      <c r="T31" s="127"/>
      <c r="U31" s="127"/>
      <c r="V31" s="201" t="str">
        <f t="shared" si="24"/>
        <v xml:space="preserve">0 </v>
      </c>
      <c r="W31" s="86" t="str">
        <f t="shared" si="10"/>
        <v/>
      </c>
      <c r="X31" s="91" t="str">
        <f t="shared" si="37"/>
        <v xml:space="preserve"> </v>
      </c>
      <c r="Y31" s="92" t="str">
        <f t="shared" si="38"/>
        <v/>
      </c>
      <c r="Z31" s="92" t="str">
        <f t="shared" si="13"/>
        <v/>
      </c>
      <c r="AA31" s="95"/>
      <c r="AB31" s="96"/>
      <c r="AC31" s="93" t="str">
        <f t="shared" si="25"/>
        <v>0</v>
      </c>
      <c r="AD31" s="218" t="str">
        <f t="shared" si="14"/>
        <v/>
      </c>
      <c r="AE31" s="205" t="str">
        <f t="shared" si="39"/>
        <v xml:space="preserve"> </v>
      </c>
      <c r="AF31" s="206" t="str">
        <f t="shared" si="40"/>
        <v/>
      </c>
      <c r="AG31" s="206" t="str">
        <f t="shared" si="26"/>
        <v/>
      </c>
      <c r="AH31" s="130"/>
      <c r="AI31" s="131"/>
      <c r="AJ31" s="220" t="str">
        <f t="shared" si="17"/>
        <v>0</v>
      </c>
      <c r="AK31" s="221" t="str">
        <f t="shared" si="27"/>
        <v/>
      </c>
      <c r="AL31" s="209" t="str">
        <f t="shared" si="41"/>
        <v xml:space="preserve"> </v>
      </c>
      <c r="AM31" s="210" t="str">
        <f t="shared" si="29"/>
        <v/>
      </c>
      <c r="AN31" s="210" t="str">
        <f t="shared" si="30"/>
        <v/>
      </c>
      <c r="AO31" s="134"/>
      <c r="AP31" s="134"/>
      <c r="AQ31" s="222" t="str">
        <f t="shared" si="18"/>
        <v>0</v>
      </c>
      <c r="AR31" s="213" t="str">
        <f t="shared" si="31"/>
        <v/>
      </c>
      <c r="AS31" s="214">
        <f t="shared" si="19"/>
        <v>0</v>
      </c>
      <c r="AT31" s="215">
        <f t="shared" si="20"/>
        <v>0</v>
      </c>
      <c r="BA31" s="248"/>
      <c r="BB31" s="248"/>
      <c r="BT31" s="32"/>
      <c r="BU31" s="32"/>
      <c r="BV31" s="32"/>
      <c r="BW31" s="32"/>
      <c r="BX31" s="32"/>
    </row>
    <row r="32" spans="1:76" ht="22.5" x14ac:dyDescent="0.45">
      <c r="A32" s="116"/>
      <c r="B32" s="159"/>
      <c r="C32" s="78" t="str">
        <f t="shared" si="21"/>
        <v xml:space="preserve"> </v>
      </c>
      <c r="D32" s="79" t="str">
        <f t="shared" si="0"/>
        <v/>
      </c>
      <c r="E32" s="199" t="str">
        <f t="shared" si="1"/>
        <v/>
      </c>
      <c r="F32" s="117"/>
      <c r="G32" s="117"/>
      <c r="H32" s="80" t="str">
        <f t="shared" si="2"/>
        <v xml:space="preserve">0 </v>
      </c>
      <c r="I32" s="80" t="str">
        <f t="shared" si="3"/>
        <v/>
      </c>
      <c r="J32" s="71" t="str">
        <f t="shared" si="22"/>
        <v xml:space="preserve"> </v>
      </c>
      <c r="K32" s="72" t="str">
        <f t="shared" si="4"/>
        <v/>
      </c>
      <c r="L32" s="72" t="str">
        <f t="shared" si="5"/>
        <v/>
      </c>
      <c r="M32" s="120"/>
      <c r="N32" s="121"/>
      <c r="O32" s="73" t="str">
        <f t="shared" si="6"/>
        <v xml:space="preserve">0 </v>
      </c>
      <c r="P32" s="216" t="str">
        <f t="shared" si="7"/>
        <v/>
      </c>
      <c r="Q32" s="84" t="str">
        <f t="shared" si="23"/>
        <v xml:space="preserve"> </v>
      </c>
      <c r="R32" s="85" t="str">
        <f t="shared" si="8"/>
        <v/>
      </c>
      <c r="S32" s="85" t="str">
        <f t="shared" si="9"/>
        <v/>
      </c>
      <c r="T32" s="127"/>
      <c r="U32" s="127"/>
      <c r="V32" s="201" t="str">
        <f t="shared" si="24"/>
        <v xml:space="preserve">0 </v>
      </c>
      <c r="W32" s="86" t="str">
        <f t="shared" si="10"/>
        <v/>
      </c>
      <c r="X32" s="91" t="str">
        <f t="shared" si="37"/>
        <v xml:space="preserve"> </v>
      </c>
      <c r="Y32" s="92" t="str">
        <f t="shared" si="38"/>
        <v/>
      </c>
      <c r="Z32" s="92" t="str">
        <f t="shared" si="13"/>
        <v/>
      </c>
      <c r="AA32" s="95"/>
      <c r="AB32" s="96"/>
      <c r="AC32" s="93" t="str">
        <f t="shared" si="25"/>
        <v>0</v>
      </c>
      <c r="AD32" s="218" t="str">
        <f t="shared" si="14"/>
        <v/>
      </c>
      <c r="AE32" s="205" t="str">
        <f t="shared" si="39"/>
        <v xml:space="preserve"> </v>
      </c>
      <c r="AF32" s="206" t="str">
        <f t="shared" si="40"/>
        <v/>
      </c>
      <c r="AG32" s="206" t="str">
        <f t="shared" si="26"/>
        <v/>
      </c>
      <c r="AH32" s="130"/>
      <c r="AI32" s="131"/>
      <c r="AJ32" s="220" t="str">
        <f t="shared" si="17"/>
        <v>0</v>
      </c>
      <c r="AK32" s="221" t="str">
        <f t="shared" si="27"/>
        <v/>
      </c>
      <c r="AL32" s="209" t="str">
        <f t="shared" si="41"/>
        <v xml:space="preserve"> </v>
      </c>
      <c r="AM32" s="210" t="str">
        <f t="shared" si="29"/>
        <v/>
      </c>
      <c r="AN32" s="210" t="str">
        <f t="shared" si="30"/>
        <v/>
      </c>
      <c r="AO32" s="134"/>
      <c r="AP32" s="134"/>
      <c r="AQ32" s="222" t="str">
        <f t="shared" si="18"/>
        <v>0</v>
      </c>
      <c r="AR32" s="213" t="str">
        <f t="shared" si="31"/>
        <v/>
      </c>
      <c r="AS32" s="214">
        <f t="shared" si="19"/>
        <v>0</v>
      </c>
      <c r="AT32" s="215">
        <f t="shared" si="20"/>
        <v>0</v>
      </c>
      <c r="BT32" s="32"/>
      <c r="BU32" s="32"/>
      <c r="BV32" s="32"/>
      <c r="BW32" s="32"/>
      <c r="BX32" s="32"/>
    </row>
    <row r="33" spans="1:76" ht="22.5" x14ac:dyDescent="0.45">
      <c r="A33" s="116"/>
      <c r="B33" s="159"/>
      <c r="C33" s="78" t="str">
        <f t="shared" si="21"/>
        <v xml:space="preserve"> </v>
      </c>
      <c r="D33" s="79" t="str">
        <f t="shared" si="0"/>
        <v/>
      </c>
      <c r="E33" s="199" t="str">
        <f t="shared" si="1"/>
        <v/>
      </c>
      <c r="F33" s="117"/>
      <c r="G33" s="117"/>
      <c r="H33" s="80" t="str">
        <f t="shared" si="2"/>
        <v xml:space="preserve">0 </v>
      </c>
      <c r="I33" s="80" t="str">
        <f t="shared" si="3"/>
        <v/>
      </c>
      <c r="J33" s="71" t="str">
        <f t="shared" si="22"/>
        <v xml:space="preserve"> </v>
      </c>
      <c r="K33" s="72" t="str">
        <f t="shared" si="4"/>
        <v/>
      </c>
      <c r="L33" s="72" t="str">
        <f t="shared" si="5"/>
        <v/>
      </c>
      <c r="M33" s="120"/>
      <c r="N33" s="121"/>
      <c r="O33" s="73" t="str">
        <f t="shared" si="6"/>
        <v xml:space="preserve">0 </v>
      </c>
      <c r="P33" s="216" t="str">
        <f t="shared" si="7"/>
        <v/>
      </c>
      <c r="Q33" s="84" t="str">
        <f t="shared" si="23"/>
        <v xml:space="preserve"> </v>
      </c>
      <c r="R33" s="85" t="str">
        <f t="shared" si="8"/>
        <v/>
      </c>
      <c r="S33" s="85" t="str">
        <f t="shared" si="9"/>
        <v/>
      </c>
      <c r="T33" s="127"/>
      <c r="U33" s="127"/>
      <c r="V33" s="201" t="str">
        <f t="shared" si="24"/>
        <v xml:space="preserve">0 </v>
      </c>
      <c r="W33" s="86" t="str">
        <f t="shared" si="10"/>
        <v/>
      </c>
      <c r="X33" s="91" t="str">
        <f t="shared" si="37"/>
        <v xml:space="preserve"> </v>
      </c>
      <c r="Y33" s="92" t="str">
        <f t="shared" si="38"/>
        <v/>
      </c>
      <c r="Z33" s="92" t="str">
        <f t="shared" si="13"/>
        <v/>
      </c>
      <c r="AA33" s="95"/>
      <c r="AB33" s="96"/>
      <c r="AC33" s="93" t="str">
        <f t="shared" si="25"/>
        <v>0</v>
      </c>
      <c r="AD33" s="218" t="str">
        <f t="shared" si="14"/>
        <v/>
      </c>
      <c r="AE33" s="205" t="str">
        <f t="shared" si="39"/>
        <v xml:space="preserve"> </v>
      </c>
      <c r="AF33" s="206" t="str">
        <f t="shared" si="40"/>
        <v/>
      </c>
      <c r="AG33" s="206" t="str">
        <f t="shared" si="26"/>
        <v/>
      </c>
      <c r="AH33" s="130"/>
      <c r="AI33" s="131"/>
      <c r="AJ33" s="220" t="str">
        <f t="shared" si="17"/>
        <v>0</v>
      </c>
      <c r="AK33" s="221" t="str">
        <f t="shared" si="27"/>
        <v/>
      </c>
      <c r="AL33" s="209" t="str">
        <f t="shared" si="41"/>
        <v xml:space="preserve"> </v>
      </c>
      <c r="AM33" s="210" t="str">
        <f t="shared" si="29"/>
        <v/>
      </c>
      <c r="AN33" s="210" t="str">
        <f t="shared" si="30"/>
        <v/>
      </c>
      <c r="AO33" s="134"/>
      <c r="AP33" s="163"/>
      <c r="AQ33" s="222" t="str">
        <f t="shared" si="18"/>
        <v>0</v>
      </c>
      <c r="AR33" s="213" t="str">
        <f t="shared" si="31"/>
        <v/>
      </c>
      <c r="AS33" s="214">
        <f t="shared" si="19"/>
        <v>0</v>
      </c>
      <c r="AT33" s="215">
        <f t="shared" si="20"/>
        <v>0</v>
      </c>
      <c r="BT33" s="32"/>
      <c r="BU33" s="32"/>
      <c r="BV33" s="32"/>
      <c r="BW33" s="32"/>
      <c r="BX33" s="32"/>
    </row>
    <row r="34" spans="1:76" ht="22.5" x14ac:dyDescent="0.45">
      <c r="A34" s="116"/>
      <c r="B34" s="159"/>
      <c r="C34" s="78" t="str">
        <f t="shared" si="21"/>
        <v xml:space="preserve"> </v>
      </c>
      <c r="D34" s="79" t="str">
        <f t="shared" si="0"/>
        <v/>
      </c>
      <c r="E34" s="199" t="str">
        <f t="shared" si="1"/>
        <v/>
      </c>
      <c r="F34" s="117"/>
      <c r="G34" s="117"/>
      <c r="H34" s="80" t="str">
        <f t="shared" si="2"/>
        <v xml:space="preserve">0 </v>
      </c>
      <c r="I34" s="80" t="str">
        <f t="shared" si="3"/>
        <v/>
      </c>
      <c r="J34" s="71" t="str">
        <f t="shared" si="22"/>
        <v xml:space="preserve"> </v>
      </c>
      <c r="K34" s="72" t="str">
        <f t="shared" si="4"/>
        <v/>
      </c>
      <c r="L34" s="72" t="str">
        <f t="shared" si="5"/>
        <v/>
      </c>
      <c r="M34" s="120"/>
      <c r="N34" s="121"/>
      <c r="O34" s="73" t="str">
        <f t="shared" si="6"/>
        <v xml:space="preserve">0 </v>
      </c>
      <c r="P34" s="216" t="str">
        <f t="shared" si="7"/>
        <v/>
      </c>
      <c r="Q34" s="84" t="str">
        <f t="shared" si="23"/>
        <v xml:space="preserve"> </v>
      </c>
      <c r="R34" s="85" t="str">
        <f t="shared" si="8"/>
        <v/>
      </c>
      <c r="S34" s="85" t="str">
        <f t="shared" si="9"/>
        <v/>
      </c>
      <c r="T34" s="127"/>
      <c r="U34" s="127"/>
      <c r="V34" s="201" t="str">
        <f t="shared" si="24"/>
        <v xml:space="preserve">0 </v>
      </c>
      <c r="W34" s="86" t="str">
        <f t="shared" si="10"/>
        <v/>
      </c>
      <c r="X34" s="91" t="str">
        <f t="shared" si="37"/>
        <v xml:space="preserve"> </v>
      </c>
      <c r="Y34" s="92" t="str">
        <f t="shared" si="38"/>
        <v/>
      </c>
      <c r="Z34" s="92" t="str">
        <f t="shared" si="13"/>
        <v/>
      </c>
      <c r="AA34" s="94"/>
      <c r="AB34" s="96"/>
      <c r="AC34" s="93" t="str">
        <f t="shared" si="25"/>
        <v>0</v>
      </c>
      <c r="AD34" s="218" t="str">
        <f t="shared" si="14"/>
        <v/>
      </c>
      <c r="AE34" s="205" t="str">
        <f t="shared" si="39"/>
        <v xml:space="preserve"> </v>
      </c>
      <c r="AF34" s="206" t="str">
        <f t="shared" si="40"/>
        <v/>
      </c>
      <c r="AG34" s="206" t="str">
        <f t="shared" si="26"/>
        <v/>
      </c>
      <c r="AH34" s="130"/>
      <c r="AI34" s="131"/>
      <c r="AJ34" s="220" t="str">
        <f t="shared" si="17"/>
        <v>0</v>
      </c>
      <c r="AK34" s="221" t="str">
        <f t="shared" si="27"/>
        <v/>
      </c>
      <c r="AL34" s="209" t="str">
        <f t="shared" si="41"/>
        <v xml:space="preserve"> </v>
      </c>
      <c r="AM34" s="210" t="str">
        <f t="shared" si="29"/>
        <v/>
      </c>
      <c r="AN34" s="210" t="str">
        <f t="shared" si="30"/>
        <v/>
      </c>
      <c r="AO34" s="134"/>
      <c r="AP34" s="134"/>
      <c r="AQ34" s="222" t="str">
        <f t="shared" si="18"/>
        <v>0</v>
      </c>
      <c r="AR34" s="213" t="str">
        <f t="shared" si="31"/>
        <v/>
      </c>
      <c r="AS34" s="214">
        <f t="shared" si="19"/>
        <v>0</v>
      </c>
      <c r="AT34" s="215">
        <f t="shared" si="20"/>
        <v>0</v>
      </c>
      <c r="BT34" s="32"/>
      <c r="BU34" s="32"/>
      <c r="BV34" s="32"/>
      <c r="BW34" s="32"/>
      <c r="BX34" s="32"/>
    </row>
    <row r="35" spans="1:76" ht="22.5" x14ac:dyDescent="0.45">
      <c r="A35" s="116"/>
      <c r="B35" s="159"/>
      <c r="C35" s="78" t="str">
        <f t="shared" si="21"/>
        <v xml:space="preserve"> </v>
      </c>
      <c r="D35" s="79" t="str">
        <f t="shared" si="0"/>
        <v/>
      </c>
      <c r="E35" s="199" t="str">
        <f t="shared" si="1"/>
        <v/>
      </c>
      <c r="F35" s="117"/>
      <c r="G35" s="117"/>
      <c r="H35" s="80" t="str">
        <f t="shared" si="2"/>
        <v xml:space="preserve">0 </v>
      </c>
      <c r="I35" s="80" t="str">
        <f t="shared" si="3"/>
        <v/>
      </c>
      <c r="J35" s="71" t="str">
        <f t="shared" si="22"/>
        <v xml:space="preserve"> </v>
      </c>
      <c r="K35" s="72" t="str">
        <f t="shared" si="4"/>
        <v/>
      </c>
      <c r="L35" s="72" t="str">
        <f t="shared" si="5"/>
        <v/>
      </c>
      <c r="M35" s="120"/>
      <c r="N35" s="121"/>
      <c r="O35" s="73" t="str">
        <f t="shared" si="6"/>
        <v xml:space="preserve">0 </v>
      </c>
      <c r="P35" s="216" t="str">
        <f t="shared" si="7"/>
        <v/>
      </c>
      <c r="Q35" s="84" t="str">
        <f t="shared" si="23"/>
        <v xml:space="preserve"> </v>
      </c>
      <c r="R35" s="85" t="str">
        <f t="shared" si="8"/>
        <v/>
      </c>
      <c r="S35" s="85" t="str">
        <f t="shared" si="9"/>
        <v/>
      </c>
      <c r="T35" s="127"/>
      <c r="U35" s="127"/>
      <c r="V35" s="201" t="str">
        <f t="shared" si="24"/>
        <v xml:space="preserve">0 </v>
      </c>
      <c r="W35" s="86" t="str">
        <f t="shared" si="10"/>
        <v/>
      </c>
      <c r="X35" s="91" t="str">
        <f t="shared" si="37"/>
        <v xml:space="preserve"> </v>
      </c>
      <c r="Y35" s="92" t="str">
        <f t="shared" si="38"/>
        <v/>
      </c>
      <c r="Z35" s="92" t="str">
        <f t="shared" si="13"/>
        <v/>
      </c>
      <c r="AA35" s="95"/>
      <c r="AB35" s="96"/>
      <c r="AC35" s="93" t="str">
        <f t="shared" si="25"/>
        <v>0</v>
      </c>
      <c r="AD35" s="218" t="str">
        <f t="shared" si="14"/>
        <v/>
      </c>
      <c r="AE35" s="205" t="str">
        <f t="shared" si="39"/>
        <v xml:space="preserve"> </v>
      </c>
      <c r="AF35" s="206" t="str">
        <f t="shared" si="40"/>
        <v/>
      </c>
      <c r="AG35" s="206" t="str">
        <f t="shared" si="26"/>
        <v/>
      </c>
      <c r="AH35" s="130"/>
      <c r="AI35" s="131"/>
      <c r="AJ35" s="220" t="str">
        <f t="shared" si="17"/>
        <v>0</v>
      </c>
      <c r="AK35" s="221" t="str">
        <f t="shared" si="27"/>
        <v/>
      </c>
      <c r="AL35" s="209" t="str">
        <f t="shared" si="41"/>
        <v xml:space="preserve"> </v>
      </c>
      <c r="AM35" s="210" t="str">
        <f t="shared" si="29"/>
        <v/>
      </c>
      <c r="AN35" s="210" t="str">
        <f t="shared" si="30"/>
        <v/>
      </c>
      <c r="AO35" s="134"/>
      <c r="AP35" s="134"/>
      <c r="AQ35" s="222" t="str">
        <f t="shared" si="18"/>
        <v>0</v>
      </c>
      <c r="AR35" s="213" t="str">
        <f t="shared" si="31"/>
        <v/>
      </c>
      <c r="AS35" s="214">
        <f t="shared" si="19"/>
        <v>0</v>
      </c>
      <c r="AT35" s="215">
        <f t="shared" si="20"/>
        <v>0</v>
      </c>
      <c r="BT35" s="32"/>
      <c r="BU35" s="32"/>
      <c r="BV35" s="32"/>
      <c r="BW35" s="32"/>
      <c r="BX35" s="32"/>
    </row>
    <row r="36" spans="1:76" ht="22.5" x14ac:dyDescent="0.45">
      <c r="A36" s="116"/>
      <c r="B36" s="159"/>
      <c r="C36" s="78" t="str">
        <f t="shared" si="21"/>
        <v xml:space="preserve"> </v>
      </c>
      <c r="D36" s="79" t="str">
        <f t="shared" si="0"/>
        <v/>
      </c>
      <c r="E36" s="199" t="str">
        <f t="shared" si="1"/>
        <v/>
      </c>
      <c r="F36" s="117"/>
      <c r="G36" s="117"/>
      <c r="H36" s="80" t="str">
        <f t="shared" si="2"/>
        <v xml:space="preserve">0 </v>
      </c>
      <c r="I36" s="80" t="str">
        <f t="shared" si="3"/>
        <v/>
      </c>
      <c r="J36" s="71" t="str">
        <f t="shared" si="22"/>
        <v xml:space="preserve"> </v>
      </c>
      <c r="K36" s="72" t="str">
        <f t="shared" si="4"/>
        <v/>
      </c>
      <c r="L36" s="72" t="str">
        <f t="shared" si="5"/>
        <v/>
      </c>
      <c r="M36" s="120"/>
      <c r="N36" s="121"/>
      <c r="O36" s="73" t="str">
        <f t="shared" si="6"/>
        <v xml:space="preserve">0 </v>
      </c>
      <c r="P36" s="216" t="str">
        <f t="shared" si="7"/>
        <v/>
      </c>
      <c r="Q36" s="84" t="str">
        <f t="shared" si="23"/>
        <v xml:space="preserve"> </v>
      </c>
      <c r="R36" s="85" t="str">
        <f t="shared" si="8"/>
        <v/>
      </c>
      <c r="S36" s="85" t="str">
        <f t="shared" si="9"/>
        <v/>
      </c>
      <c r="T36" s="127"/>
      <c r="U36" s="127"/>
      <c r="V36" s="201" t="str">
        <f t="shared" si="24"/>
        <v xml:space="preserve">0 </v>
      </c>
      <c r="W36" s="86" t="str">
        <f t="shared" si="10"/>
        <v/>
      </c>
      <c r="X36" s="91" t="str">
        <f t="shared" si="37"/>
        <v xml:space="preserve"> </v>
      </c>
      <c r="Y36" s="92" t="str">
        <f t="shared" si="38"/>
        <v/>
      </c>
      <c r="Z36" s="92" t="str">
        <f t="shared" si="13"/>
        <v/>
      </c>
      <c r="AA36" s="95"/>
      <c r="AB36" s="96"/>
      <c r="AC36" s="93" t="str">
        <f t="shared" si="25"/>
        <v>0</v>
      </c>
      <c r="AD36" s="218" t="str">
        <f t="shared" si="14"/>
        <v/>
      </c>
      <c r="AE36" s="205" t="str">
        <f t="shared" si="39"/>
        <v xml:space="preserve"> </v>
      </c>
      <c r="AF36" s="206" t="str">
        <f t="shared" si="40"/>
        <v/>
      </c>
      <c r="AG36" s="206" t="str">
        <f t="shared" si="26"/>
        <v/>
      </c>
      <c r="AH36" s="130"/>
      <c r="AI36" s="131"/>
      <c r="AJ36" s="220" t="str">
        <f t="shared" si="17"/>
        <v>0</v>
      </c>
      <c r="AK36" s="221" t="str">
        <f t="shared" si="27"/>
        <v/>
      </c>
      <c r="AL36" s="209" t="str">
        <f t="shared" si="41"/>
        <v xml:space="preserve"> </v>
      </c>
      <c r="AM36" s="210" t="str">
        <f t="shared" si="29"/>
        <v/>
      </c>
      <c r="AN36" s="210" t="str">
        <f t="shared" si="30"/>
        <v/>
      </c>
      <c r="AO36" s="134"/>
      <c r="AP36" s="134"/>
      <c r="AQ36" s="222" t="str">
        <f t="shared" si="18"/>
        <v>0</v>
      </c>
      <c r="AR36" s="213" t="str">
        <f t="shared" si="31"/>
        <v/>
      </c>
      <c r="AS36" s="214">
        <f t="shared" si="19"/>
        <v>0</v>
      </c>
      <c r="AT36" s="215">
        <f t="shared" si="20"/>
        <v>0</v>
      </c>
      <c r="BT36" s="32"/>
      <c r="BU36" s="32"/>
      <c r="BV36" s="32"/>
      <c r="BW36" s="32"/>
      <c r="BX36" s="32"/>
    </row>
    <row r="37" spans="1:76" ht="23.25" thickBot="1" x14ac:dyDescent="0.5">
      <c r="A37" s="116"/>
      <c r="B37" s="159"/>
      <c r="C37" s="78" t="str">
        <f t="shared" si="21"/>
        <v xml:space="preserve"> </v>
      </c>
      <c r="D37" s="79" t="str">
        <f t="shared" si="0"/>
        <v/>
      </c>
      <c r="E37" s="199" t="str">
        <f t="shared" si="1"/>
        <v/>
      </c>
      <c r="F37" s="117"/>
      <c r="G37" s="117"/>
      <c r="H37" s="80" t="str">
        <f t="shared" si="2"/>
        <v xml:space="preserve">0 </v>
      </c>
      <c r="I37" s="80" t="str">
        <f t="shared" si="3"/>
        <v/>
      </c>
      <c r="J37" s="71" t="str">
        <f t="shared" si="22"/>
        <v xml:space="preserve"> </v>
      </c>
      <c r="K37" s="72" t="str">
        <f t="shared" si="4"/>
        <v/>
      </c>
      <c r="L37" s="72" t="str">
        <f t="shared" si="5"/>
        <v/>
      </c>
      <c r="M37" s="120"/>
      <c r="N37" s="121"/>
      <c r="O37" s="73" t="str">
        <f t="shared" si="6"/>
        <v xml:space="preserve">0 </v>
      </c>
      <c r="P37" s="216" t="str">
        <f t="shared" si="7"/>
        <v/>
      </c>
      <c r="Q37" s="84" t="str">
        <f t="shared" si="23"/>
        <v xml:space="preserve"> </v>
      </c>
      <c r="R37" s="85" t="str">
        <f t="shared" si="8"/>
        <v/>
      </c>
      <c r="S37" s="85" t="str">
        <f t="shared" si="9"/>
        <v/>
      </c>
      <c r="T37" s="127"/>
      <c r="U37" s="127"/>
      <c r="V37" s="201" t="str">
        <f t="shared" si="24"/>
        <v xml:space="preserve">0 </v>
      </c>
      <c r="W37" s="86" t="str">
        <f t="shared" si="10"/>
        <v/>
      </c>
      <c r="X37" s="91" t="str">
        <f t="shared" si="37"/>
        <v xml:space="preserve"> </v>
      </c>
      <c r="Y37" s="92" t="str">
        <f t="shared" si="38"/>
        <v/>
      </c>
      <c r="Z37" s="92" t="str">
        <f t="shared" si="13"/>
        <v/>
      </c>
      <c r="AA37" s="95"/>
      <c r="AB37" s="96"/>
      <c r="AC37" s="93" t="str">
        <f t="shared" si="25"/>
        <v>0</v>
      </c>
      <c r="AD37" s="218" t="str">
        <f t="shared" si="14"/>
        <v/>
      </c>
      <c r="AE37" s="205" t="str">
        <f t="shared" si="39"/>
        <v xml:space="preserve"> </v>
      </c>
      <c r="AF37" s="206" t="str">
        <f t="shared" si="40"/>
        <v/>
      </c>
      <c r="AG37" s="206" t="str">
        <f t="shared" si="26"/>
        <v/>
      </c>
      <c r="AH37" s="130"/>
      <c r="AI37" s="131"/>
      <c r="AJ37" s="220" t="str">
        <f t="shared" si="17"/>
        <v>0</v>
      </c>
      <c r="AK37" s="221" t="str">
        <f t="shared" si="27"/>
        <v/>
      </c>
      <c r="AL37" s="209" t="str">
        <f t="shared" si="41"/>
        <v xml:space="preserve"> </v>
      </c>
      <c r="AM37" s="210" t="str">
        <f t="shared" si="29"/>
        <v/>
      </c>
      <c r="AN37" s="210" t="str">
        <f t="shared" si="30"/>
        <v/>
      </c>
      <c r="AO37" s="134"/>
      <c r="AP37" s="134"/>
      <c r="AQ37" s="222" t="str">
        <f t="shared" si="18"/>
        <v>0</v>
      </c>
      <c r="AR37" s="213" t="str">
        <f t="shared" si="31"/>
        <v/>
      </c>
      <c r="AS37" s="214">
        <f t="shared" si="19"/>
        <v>0</v>
      </c>
      <c r="AT37" s="215">
        <f t="shared" si="20"/>
        <v>0</v>
      </c>
      <c r="BT37" s="32"/>
      <c r="BU37" s="32"/>
      <c r="BV37" s="32"/>
      <c r="BW37" s="32"/>
      <c r="BX37" s="32"/>
    </row>
    <row r="38" spans="1:76" ht="23.25" thickBot="1" x14ac:dyDescent="0.5">
      <c r="A38" s="116"/>
      <c r="B38" s="159"/>
      <c r="C38" s="78" t="str">
        <f t="shared" si="21"/>
        <v xml:space="preserve"> </v>
      </c>
      <c r="D38" s="79" t="str">
        <f t="shared" si="0"/>
        <v/>
      </c>
      <c r="E38" s="199" t="str">
        <f t="shared" si="1"/>
        <v/>
      </c>
      <c r="F38" s="117"/>
      <c r="G38" s="117"/>
      <c r="H38" s="80" t="str">
        <f t="shared" si="2"/>
        <v xml:space="preserve">0 </v>
      </c>
      <c r="I38" s="80" t="str">
        <f t="shared" si="3"/>
        <v/>
      </c>
      <c r="J38" s="71" t="str">
        <f t="shared" si="22"/>
        <v xml:space="preserve"> </v>
      </c>
      <c r="K38" s="72" t="str">
        <f t="shared" si="4"/>
        <v/>
      </c>
      <c r="L38" s="72" t="str">
        <f t="shared" si="5"/>
        <v/>
      </c>
      <c r="M38" s="120"/>
      <c r="N38" s="121"/>
      <c r="O38" s="73" t="str">
        <f t="shared" si="6"/>
        <v xml:space="preserve">0 </v>
      </c>
      <c r="P38" s="216" t="str">
        <f t="shared" si="7"/>
        <v/>
      </c>
      <c r="Q38" s="84" t="str">
        <f t="shared" si="23"/>
        <v xml:space="preserve"> </v>
      </c>
      <c r="R38" s="85" t="str">
        <f t="shared" si="8"/>
        <v/>
      </c>
      <c r="S38" s="85" t="str">
        <f t="shared" si="9"/>
        <v/>
      </c>
      <c r="T38" s="127"/>
      <c r="U38" s="127"/>
      <c r="V38" s="201" t="str">
        <f t="shared" si="24"/>
        <v xml:space="preserve">0 </v>
      </c>
      <c r="W38" s="86" t="str">
        <f t="shared" si="10"/>
        <v/>
      </c>
      <c r="X38" s="91" t="str">
        <f t="shared" si="37"/>
        <v xml:space="preserve"> </v>
      </c>
      <c r="Y38" s="92" t="str">
        <f t="shared" si="38"/>
        <v/>
      </c>
      <c r="Z38" s="92" t="str">
        <f t="shared" si="13"/>
        <v/>
      </c>
      <c r="AA38" s="95"/>
      <c r="AB38" s="96"/>
      <c r="AC38" s="93" t="str">
        <f t="shared" si="25"/>
        <v>0</v>
      </c>
      <c r="AD38" s="218" t="str">
        <f t="shared" si="14"/>
        <v/>
      </c>
      <c r="AE38" s="205" t="str">
        <f t="shared" si="39"/>
        <v xml:space="preserve"> </v>
      </c>
      <c r="AF38" s="206" t="str">
        <f t="shared" si="40"/>
        <v/>
      </c>
      <c r="AG38" s="206" t="str">
        <f t="shared" si="26"/>
        <v/>
      </c>
      <c r="AH38" s="130"/>
      <c r="AI38" s="131"/>
      <c r="AJ38" s="220" t="str">
        <f t="shared" si="17"/>
        <v>0</v>
      </c>
      <c r="AK38" s="221" t="str">
        <f t="shared" si="27"/>
        <v/>
      </c>
      <c r="AL38" s="209" t="str">
        <f t="shared" si="41"/>
        <v xml:space="preserve"> </v>
      </c>
      <c r="AM38" s="210" t="str">
        <f t="shared" si="29"/>
        <v/>
      </c>
      <c r="AN38" s="210" t="str">
        <f t="shared" si="30"/>
        <v/>
      </c>
      <c r="AO38" s="134"/>
      <c r="AP38" s="134"/>
      <c r="AQ38" s="222" t="str">
        <f t="shared" si="18"/>
        <v>0</v>
      </c>
      <c r="AR38" s="213" t="str">
        <f t="shared" si="31"/>
        <v/>
      </c>
      <c r="AS38" s="214">
        <f t="shared" si="19"/>
        <v>0</v>
      </c>
      <c r="AT38" s="215">
        <f t="shared" si="20"/>
        <v>0</v>
      </c>
      <c r="AV38" s="629">
        <v>1</v>
      </c>
      <c r="AW38" s="630"/>
      <c r="AX38" s="631"/>
      <c r="AZ38" s="249"/>
      <c r="BA38" s="250">
        <v>3</v>
      </c>
      <c r="BB38" s="251"/>
      <c r="BD38" s="632">
        <v>3</v>
      </c>
      <c r="BE38" s="633"/>
      <c r="BF38" s="634"/>
      <c r="BH38" s="635">
        <v>4</v>
      </c>
      <c r="BI38" s="636"/>
      <c r="BJ38" s="637"/>
      <c r="BL38" s="647">
        <v>5</v>
      </c>
      <c r="BM38" s="648"/>
      <c r="BN38" s="649"/>
      <c r="BP38" s="618">
        <v>6</v>
      </c>
      <c r="BQ38" s="619"/>
      <c r="BR38" s="620"/>
      <c r="BT38" s="32"/>
      <c r="BU38" s="32"/>
      <c r="BV38" s="32"/>
      <c r="BW38" s="32"/>
      <c r="BX38" s="32"/>
    </row>
    <row r="39" spans="1:76" ht="23.25" thickBot="1" x14ac:dyDescent="0.5">
      <c r="A39" s="116"/>
      <c r="B39" s="159"/>
      <c r="C39" s="78" t="str">
        <f t="shared" si="21"/>
        <v xml:space="preserve"> </v>
      </c>
      <c r="D39" s="79" t="str">
        <f t="shared" si="0"/>
        <v/>
      </c>
      <c r="E39" s="199" t="str">
        <f t="shared" si="1"/>
        <v/>
      </c>
      <c r="F39" s="117"/>
      <c r="G39" s="117"/>
      <c r="H39" s="80" t="str">
        <f t="shared" si="2"/>
        <v xml:space="preserve">0 </v>
      </c>
      <c r="I39" s="80" t="str">
        <f t="shared" si="3"/>
        <v/>
      </c>
      <c r="J39" s="71" t="str">
        <f t="shared" si="22"/>
        <v xml:space="preserve"> </v>
      </c>
      <c r="K39" s="72" t="str">
        <f t="shared" si="4"/>
        <v/>
      </c>
      <c r="L39" s="72" t="str">
        <f t="shared" si="5"/>
        <v/>
      </c>
      <c r="M39" s="120"/>
      <c r="N39" s="121"/>
      <c r="O39" s="73" t="str">
        <f t="shared" si="6"/>
        <v xml:space="preserve">0 </v>
      </c>
      <c r="P39" s="216" t="str">
        <f t="shared" si="7"/>
        <v/>
      </c>
      <c r="Q39" s="84" t="str">
        <f t="shared" si="23"/>
        <v xml:space="preserve"> </v>
      </c>
      <c r="R39" s="85" t="str">
        <f t="shared" si="8"/>
        <v/>
      </c>
      <c r="S39" s="85" t="str">
        <f t="shared" si="9"/>
        <v/>
      </c>
      <c r="T39" s="127"/>
      <c r="U39" s="127"/>
      <c r="V39" s="201" t="str">
        <f t="shared" si="24"/>
        <v xml:space="preserve">0 </v>
      </c>
      <c r="W39" s="86" t="str">
        <f t="shared" si="10"/>
        <v/>
      </c>
      <c r="X39" s="91" t="str">
        <f t="shared" si="37"/>
        <v xml:space="preserve"> </v>
      </c>
      <c r="Y39" s="92" t="str">
        <f t="shared" si="38"/>
        <v/>
      </c>
      <c r="Z39" s="92" t="str">
        <f t="shared" si="13"/>
        <v/>
      </c>
      <c r="AA39" s="95"/>
      <c r="AB39" s="96"/>
      <c r="AC39" s="93" t="str">
        <f t="shared" si="25"/>
        <v>0</v>
      </c>
      <c r="AD39" s="218" t="str">
        <f t="shared" si="14"/>
        <v/>
      </c>
      <c r="AE39" s="205" t="str">
        <f t="shared" si="39"/>
        <v xml:space="preserve"> </v>
      </c>
      <c r="AF39" s="206" t="str">
        <f t="shared" si="40"/>
        <v/>
      </c>
      <c r="AG39" s="206" t="str">
        <f t="shared" si="26"/>
        <v/>
      </c>
      <c r="AH39" s="130"/>
      <c r="AI39" s="131"/>
      <c r="AJ39" s="220" t="str">
        <f t="shared" si="17"/>
        <v>0</v>
      </c>
      <c r="AK39" s="221" t="str">
        <f t="shared" si="27"/>
        <v/>
      </c>
      <c r="AL39" s="209" t="str">
        <f t="shared" si="41"/>
        <v xml:space="preserve"> </v>
      </c>
      <c r="AM39" s="210" t="str">
        <f t="shared" si="29"/>
        <v/>
      </c>
      <c r="AN39" s="210" t="str">
        <f t="shared" si="30"/>
        <v/>
      </c>
      <c r="AO39" s="134"/>
      <c r="AP39" s="134"/>
      <c r="AQ39" s="222" t="str">
        <f t="shared" si="18"/>
        <v>0</v>
      </c>
      <c r="AR39" s="213" t="str">
        <f t="shared" si="31"/>
        <v/>
      </c>
      <c r="AS39" s="214">
        <f t="shared" si="19"/>
        <v>0</v>
      </c>
      <c r="AT39" s="215">
        <f t="shared" si="20"/>
        <v>0</v>
      </c>
      <c r="AV39" s="638" t="s">
        <v>41</v>
      </c>
      <c r="AW39" s="639"/>
      <c r="AX39" s="640"/>
      <c r="AZ39" s="252" t="s">
        <v>41</v>
      </c>
      <c r="BA39" s="253"/>
      <c r="BB39" s="254"/>
      <c r="BD39" s="621" t="s">
        <v>41</v>
      </c>
      <c r="BE39" s="622"/>
      <c r="BF39" s="623"/>
      <c r="BH39" s="624" t="s">
        <v>41</v>
      </c>
      <c r="BI39" s="625"/>
      <c r="BJ39" s="626"/>
      <c r="BL39" s="255" t="s">
        <v>41</v>
      </c>
      <c r="BM39" s="256"/>
      <c r="BN39" s="257"/>
      <c r="BP39" s="258" t="s">
        <v>41</v>
      </c>
      <c r="BQ39" s="259"/>
      <c r="BR39" s="260"/>
      <c r="BT39" s="32"/>
      <c r="BU39" s="32"/>
      <c r="BV39" s="32"/>
      <c r="BW39" s="32"/>
      <c r="BX39" s="32"/>
    </row>
    <row r="40" spans="1:76" ht="22.5" x14ac:dyDescent="0.45">
      <c r="A40" s="116"/>
      <c r="B40" s="159"/>
      <c r="C40" s="78" t="str">
        <f t="shared" si="21"/>
        <v xml:space="preserve"> </v>
      </c>
      <c r="D40" s="79" t="str">
        <f t="shared" si="0"/>
        <v/>
      </c>
      <c r="E40" s="199" t="str">
        <f t="shared" si="1"/>
        <v/>
      </c>
      <c r="F40" s="117"/>
      <c r="G40" s="117"/>
      <c r="H40" s="80" t="str">
        <f t="shared" si="2"/>
        <v xml:space="preserve">0 </v>
      </c>
      <c r="I40" s="80" t="str">
        <f t="shared" si="3"/>
        <v/>
      </c>
      <c r="J40" s="71" t="str">
        <f t="shared" si="22"/>
        <v xml:space="preserve"> </v>
      </c>
      <c r="K40" s="72" t="str">
        <f t="shared" si="4"/>
        <v/>
      </c>
      <c r="L40" s="72" t="str">
        <f t="shared" si="5"/>
        <v/>
      </c>
      <c r="M40" s="120"/>
      <c r="N40" s="121"/>
      <c r="O40" s="73" t="str">
        <f t="shared" si="6"/>
        <v xml:space="preserve">0 </v>
      </c>
      <c r="P40" s="216" t="str">
        <f t="shared" si="7"/>
        <v/>
      </c>
      <c r="Q40" s="84" t="str">
        <f t="shared" si="23"/>
        <v xml:space="preserve"> </v>
      </c>
      <c r="R40" s="85" t="str">
        <f t="shared" si="8"/>
        <v/>
      </c>
      <c r="S40" s="85" t="str">
        <f t="shared" si="9"/>
        <v/>
      </c>
      <c r="T40" s="127"/>
      <c r="U40" s="127"/>
      <c r="V40" s="201" t="str">
        <f t="shared" si="24"/>
        <v xml:space="preserve">0 </v>
      </c>
      <c r="W40" s="86" t="str">
        <f t="shared" si="10"/>
        <v/>
      </c>
      <c r="X40" s="91" t="str">
        <f t="shared" si="37"/>
        <v xml:space="preserve"> </v>
      </c>
      <c r="Y40" s="92" t="str">
        <f t="shared" si="38"/>
        <v/>
      </c>
      <c r="Z40" s="92" t="str">
        <f t="shared" si="13"/>
        <v/>
      </c>
      <c r="AA40" s="95"/>
      <c r="AB40" s="96"/>
      <c r="AC40" s="93" t="str">
        <f t="shared" si="25"/>
        <v>0</v>
      </c>
      <c r="AD40" s="218" t="str">
        <f t="shared" si="14"/>
        <v/>
      </c>
      <c r="AE40" s="205" t="str">
        <f t="shared" si="39"/>
        <v xml:space="preserve"> </v>
      </c>
      <c r="AF40" s="206" t="str">
        <f t="shared" si="40"/>
        <v/>
      </c>
      <c r="AG40" s="206" t="str">
        <f t="shared" si="26"/>
        <v/>
      </c>
      <c r="AH40" s="130"/>
      <c r="AI40" s="131"/>
      <c r="AJ40" s="220" t="str">
        <f t="shared" si="17"/>
        <v>0</v>
      </c>
      <c r="AK40" s="221" t="str">
        <f t="shared" si="27"/>
        <v/>
      </c>
      <c r="AL40" s="209" t="str">
        <f t="shared" si="41"/>
        <v xml:space="preserve"> </v>
      </c>
      <c r="AM40" s="210" t="str">
        <f t="shared" si="29"/>
        <v/>
      </c>
      <c r="AN40" s="210" t="str">
        <f t="shared" si="30"/>
        <v/>
      </c>
      <c r="AO40" s="134"/>
      <c r="AP40" s="134"/>
      <c r="AQ40" s="222" t="str">
        <f t="shared" si="18"/>
        <v>0</v>
      </c>
      <c r="AR40" s="213" t="str">
        <f t="shared" si="31"/>
        <v/>
      </c>
      <c r="AS40" s="214">
        <f t="shared" si="19"/>
        <v>0</v>
      </c>
      <c r="AT40" s="215">
        <f t="shared" si="20"/>
        <v>0</v>
      </c>
      <c r="AV40" s="261">
        <v>1</v>
      </c>
      <c r="AW40" s="236">
        <f>COUNTIF(C4:C43,AV21)</f>
        <v>1</v>
      </c>
      <c r="AX40" s="262">
        <f>IF(AW40=1,AW21,IF(AW40=2,((AW21+AW22)/AW40),IF(AW40=3,((AW21+AW22+AW23)/AW40),IF(AW40=4,((AW21+AW22+AW23+AW24)/AW40),IF(AW40=5,((AW21+AW22+AW23+AW24+AW25)/AW40),IF(AW40=6,((AW21+AW22+AW23+AW24+AW25+AW26)/AW40),IF(AW40=7,((AW21+AW22+AW23+AW24+AW25+AW26+AW27)/AW40),IF(AW40=8,((AW21+AW22+AW23+AW24+AW25+AW26+AW27+AW28)/AW40),""))))))))</f>
        <v>12</v>
      </c>
      <c r="AZ40" s="263">
        <v>1</v>
      </c>
      <c r="BA40" s="264">
        <f>COUNTIF(J4:J43,AZ21)</f>
        <v>1</v>
      </c>
      <c r="BB40" s="265">
        <f>IF(BA40=1,BA21,IF(BA40=2,((BA21+BA22)/BA40),IF(BA40=3,((BA21+BA22+BA23)/BA40),IF(BA40=4,((BA21+BA22+BA23+BA24)/BA40),IF(BA40=5,((BA21+BA22+BA23+BA24+BA25)/BA40),IF(BA40=6,((BA21+BA22+BA23+BA24+BA25+BA26)/BA40),IF(BA40=7,((BA21+BA22+BA23+BA24+BA25+BA26+BA27)/BA40),IF(BA40=8,((BA21+BA22+BA23+BA24+BA25+BA26+BA27+BA28)/BA40),""))))))))</f>
        <v>11</v>
      </c>
      <c r="BD40" s="266">
        <v>1</v>
      </c>
      <c r="BE40" s="267">
        <f>COUNTIF(Q4:Q43,BD21)</f>
        <v>1</v>
      </c>
      <c r="BF40" s="268">
        <f>IF(BE40=1,BE21,IF(BE40=2,((BE21+BE22)/BE40),IF(BE40=3,((BE21+BE22+BE23)/BE40),IF(BE40=4,((BE21+BE22+BE23+BE24)/BE40),IF(BE40=5,((BE21+BE22+BE23+BE24+BE25)/BE40),IF(BE40=6,((BE21+BE22+BE23+BE24+BE25+BE26)/BE40),IF(BE40=7,((BE21+BE22+BE23+BE24+BE25+BE26+BE27)/BE40),IF(BE40=8,((BE21+BE22+BE23+BE24+BE25+BE26+BE27+BE28)/BE40),""))))))))</f>
        <v>7</v>
      </c>
      <c r="BH40" s="269">
        <v>1</v>
      </c>
      <c r="BI40" s="242">
        <f>COUNTIF(X4:X43,BH21)</f>
        <v>1</v>
      </c>
      <c r="BJ40" s="270">
        <f>IF(BI40=1,BI21,IF(BI40=2,((BI21+BI22)/BI40),IF(BI40=3,((BI21+BI22+BI23)/BI40),IF(BI40=4,((BI21+BI22+BI23+BI24)/BI40),IF(BI40=5,((BI21+BI22+BI23+BI24+BI25)/BI40),IF(BI40=6,((BI21+BI22+BI23+BI24+BI25+BI26)/BI40),IF(BI40=7,((BI21+BI22+BI23+BI24+BI25+BI26+BI27)/BI40),IF(BI40=8,((BI21+BI22+BI23+BI24+BI25+BI26+BI27+BI28)/BI40),""))))))))</f>
        <v>10</v>
      </c>
      <c r="BL40" s="271">
        <v>1</v>
      </c>
      <c r="BM40" s="233">
        <f>COUNTIF($AE$4:$AE$43,BL21)</f>
        <v>1</v>
      </c>
      <c r="BN40" s="272">
        <f>IF(BM40=1,BM21,IF(BM40=2,((BM21+BM22)/BM40),IF(BM40=3,((BM21+BM22+BM23)/BM40),IF(BM40=4,((BM21+BM22+BM23+BM24)/BM40),IF(BM40=5,((BM21+BM22+BM23+BM24+BM25)/BM40),IF(BM40=6,((BM21+BM22+BM23+BM24+BM25+BM26)/BM40),IF(BM40=7,((BM21+BM22+BM23+BM24+BM25+BM26+BM27)/BM40),IF(BM40=8,((BM21+BM22+BM23+BM24+BM25+BM26+BM27+BM28)/BM40),""))))))))</f>
        <v>12</v>
      </c>
      <c r="BP40" s="273">
        <v>1</v>
      </c>
      <c r="BQ40" s="234">
        <f>COUNTIF($AL$4:$AL$43,BP21)</f>
        <v>0</v>
      </c>
      <c r="BR40" s="274" t="str">
        <f>IF(BQ40=1,BQ21,IF(BQ40=2,((BQ21+BQ22)/BQ40),IF(BQ40=3,((BQ21+BQ22+BQ23)/BQ40),IF(BQ40=4,((BQ21+BQ22+BQ23+BQ24)/BQ40),IF(BQ40=5,((BQ21+BQ22+BQ23+BQ24+BQ25)/BQ40),IF(BQ40=6,((BQ21+BQ22+BQ23+BQ24+BQ25+BQ26)/BQ40),IF(BQ40=7,((BQ21+BQ22+BQ23+BQ24+BQ25+BQ26+BQ27)/BQ40),IF(BQ40=8,((BQ21+BQ22+BQ23+BQ24+BQ25+BQ26+BQ27+BQ28)/BQ40),""))))))))</f>
        <v/>
      </c>
      <c r="BT40" s="32"/>
      <c r="BU40" s="32"/>
      <c r="BV40" s="32"/>
      <c r="BW40" s="32"/>
      <c r="BX40" s="32"/>
    </row>
    <row r="41" spans="1:76" ht="22.5" x14ac:dyDescent="0.45">
      <c r="A41" s="116"/>
      <c r="B41" s="159"/>
      <c r="C41" s="78" t="str">
        <f t="shared" si="21"/>
        <v xml:space="preserve"> </v>
      </c>
      <c r="D41" s="79" t="str">
        <f t="shared" si="0"/>
        <v/>
      </c>
      <c r="E41" s="199" t="str">
        <f t="shared" si="1"/>
        <v/>
      </c>
      <c r="F41" s="117"/>
      <c r="G41" s="117"/>
      <c r="H41" s="80" t="str">
        <f t="shared" si="2"/>
        <v xml:space="preserve">0 </v>
      </c>
      <c r="I41" s="80" t="str">
        <f t="shared" si="3"/>
        <v/>
      </c>
      <c r="J41" s="71" t="str">
        <f t="shared" si="22"/>
        <v xml:space="preserve"> </v>
      </c>
      <c r="K41" s="72" t="str">
        <f t="shared" si="4"/>
        <v/>
      </c>
      <c r="L41" s="72" t="str">
        <f t="shared" si="5"/>
        <v/>
      </c>
      <c r="M41" s="120"/>
      <c r="N41" s="121"/>
      <c r="O41" s="73" t="str">
        <f t="shared" si="6"/>
        <v xml:space="preserve">0 </v>
      </c>
      <c r="P41" s="216" t="str">
        <f t="shared" si="7"/>
        <v/>
      </c>
      <c r="Q41" s="84" t="str">
        <f t="shared" si="23"/>
        <v xml:space="preserve"> </v>
      </c>
      <c r="R41" s="85" t="str">
        <f t="shared" si="8"/>
        <v/>
      </c>
      <c r="S41" s="85" t="str">
        <f t="shared" si="9"/>
        <v/>
      </c>
      <c r="T41" s="127"/>
      <c r="U41" s="127"/>
      <c r="V41" s="201" t="str">
        <f t="shared" si="24"/>
        <v xml:space="preserve">0 </v>
      </c>
      <c r="W41" s="86" t="str">
        <f t="shared" si="10"/>
        <v/>
      </c>
      <c r="X41" s="91" t="str">
        <f t="shared" si="37"/>
        <v xml:space="preserve"> </v>
      </c>
      <c r="Y41" s="92" t="str">
        <f t="shared" si="38"/>
        <v/>
      </c>
      <c r="Z41" s="92" t="str">
        <f t="shared" si="13"/>
        <v/>
      </c>
      <c r="AA41" s="95"/>
      <c r="AB41" s="96"/>
      <c r="AC41" s="93" t="str">
        <f t="shared" si="25"/>
        <v>0</v>
      </c>
      <c r="AD41" s="218" t="str">
        <f t="shared" si="14"/>
        <v/>
      </c>
      <c r="AE41" s="205" t="str">
        <f t="shared" si="39"/>
        <v xml:space="preserve"> </v>
      </c>
      <c r="AF41" s="206" t="str">
        <f t="shared" si="40"/>
        <v/>
      </c>
      <c r="AG41" s="206" t="str">
        <f t="shared" si="26"/>
        <v/>
      </c>
      <c r="AH41" s="130"/>
      <c r="AI41" s="131"/>
      <c r="AJ41" s="220" t="str">
        <f t="shared" si="17"/>
        <v>0</v>
      </c>
      <c r="AK41" s="221" t="str">
        <f t="shared" si="27"/>
        <v/>
      </c>
      <c r="AL41" s="209" t="str">
        <f t="shared" si="41"/>
        <v xml:space="preserve"> </v>
      </c>
      <c r="AM41" s="210" t="str">
        <f t="shared" si="29"/>
        <v/>
      </c>
      <c r="AN41" s="210" t="str">
        <f t="shared" si="30"/>
        <v/>
      </c>
      <c r="AO41" s="134"/>
      <c r="AP41" s="134"/>
      <c r="AQ41" s="222" t="str">
        <f t="shared" si="18"/>
        <v>0</v>
      </c>
      <c r="AR41" s="213" t="str">
        <f t="shared" si="31"/>
        <v/>
      </c>
      <c r="AS41" s="214">
        <f t="shared" si="19"/>
        <v>0</v>
      </c>
      <c r="AT41" s="215">
        <f t="shared" si="20"/>
        <v>0</v>
      </c>
      <c r="AV41" s="261">
        <v>2</v>
      </c>
      <c r="AW41" s="236">
        <f>COUNTIF(C4:C43,AV22)</f>
        <v>1</v>
      </c>
      <c r="AX41" s="262">
        <f>IF(AW41=1,AW22,IF(AW41=2,((AW22+AW23)/AW41),IF(AW41=3,((AW22+AW23+AW24)/AW41),IF(AW41=4,((AW22+AW23+AW24+AW25)/AW41),IF(AW41=5,((AW22+AW23+AW24+AW25+AW26)/AW41),IF(AW41=6,((AW22+AW23+AW24+AW25+AW26+AW27)/AW41),IF(AW41=7,((AW22+AW23+AW24+AW25+AW26+AW27+AW28)/AW41),"")))))))</f>
        <v>10</v>
      </c>
      <c r="AZ41" s="263">
        <v>2</v>
      </c>
      <c r="BA41" s="264">
        <f>COUNTIF(J4:J43,AZ22)</f>
        <v>1</v>
      </c>
      <c r="BB41" s="265">
        <f>IF(BA41=1,BA22,IF(BA41=2,((BA22+BA23)/BA41),IF(BA41=3,((BA22+BA23+BA24)/BA41),IF(BA41=4,((BA22+BA23+BA24+BA25)/BA41),IF(BA41=5,((BA22+BA23+BA24+BA25+BA26)/BA41),IF(BA41=6,((BA22+BA23+BA24+BA25+BA26+BA27)/BA41),IF(BA41=7,((BA22+BA23+BA24+BA25+BA26+BA27+BA28)/BA41),IF(BA41=8,((BA22+BA23+BA24+BA25+BA26+BA27+BA28+BA29)/BA41),""))))))))</f>
        <v>9</v>
      </c>
      <c r="BD41" s="275">
        <v>2</v>
      </c>
      <c r="BE41" s="240">
        <f>COUNTIF(Q4:Q43,BD22)</f>
        <v>1</v>
      </c>
      <c r="BF41" s="276">
        <f>IF(BE41=1,BE22,IF(BE41=2,((BE22+BE23)/BE41),IF(BE41=3,((BE22+BE23+BE24)/BE41),IF(BE41=4,((BE22+BE23+BE24+BE25)/BE41),IF(BE41=5,((BE22+BE23+BE24+BE25+BE26)/BE41),IF(BE41=6,((BE22+BE23+BE24+BE25+BE26+BE27)/BE41),IF(BE41=7,((BE22+BE23+BE24+BE25+BE26+BE27+BE28)/BE41),IF(BE41=8,((BE22+BE23+BE24+BE25+BE26+BE27+BE28+BE29)/BE41),""))))))))</f>
        <v>5</v>
      </c>
      <c r="BH41" s="269">
        <v>2</v>
      </c>
      <c r="BI41" s="242">
        <f>COUNTIF(X4:X43,BH22)</f>
        <v>1</v>
      </c>
      <c r="BJ41" s="270">
        <f t="shared" ref="BJ41:BJ49" si="48">IF(BI41=1,BI22,IF(BI41=2,((BI22+BI23)/BI41),IF(BI41=3,((BI22+BI23+BI24)/BI41),IF(BI41=4,((BI22+BI23+BI24+BI25)/BI41),IF(BI41=5,((BI22+BI23+BI24+BI25+BI26)/BI41),IF(BI41=6,((BI22+BI23+BI24+BI25+BI26+BI27)/BI41),IF(BI41=7,((BI22+BI23+BI24+BI25+BI26+BI27+BI28)/BI41),IF(BI41=8,((BI22+BI23+BI24+BI25+BI26+BI27+BI28+BI29)/BI41),""))))))))</f>
        <v>8</v>
      </c>
      <c r="BL41" s="271">
        <v>2</v>
      </c>
      <c r="BM41" s="233">
        <f t="shared" ref="BM41:BM49" si="49">COUNTIF($AE$4:$AE$43,BL22)</f>
        <v>1</v>
      </c>
      <c r="BN41" s="272">
        <f t="shared" ref="BN41:BN49" si="50">IF(BM41=1,BM22,IF(BM41=2,((BM22+BM23)/BM41),IF(BM41=3,((BM22+BM23+BM24)/BM41),IF(BM41=4,((BM22+BM23+BM24+BM25)/BM41),IF(BM41=5,((BM22+BM23+BM24+BM25+BM26)/BM41),IF(BM41=6,((BM22+BM23+BM24+BM25+BM26+BM27)/BM41),IF(BM41=7,((BM22+BM23+BM24+BM25+BM26+BM27+BM28)/BM41),IF(BM41=8,((BM22+BM23+BM24+BM25+BM26+BM27+BM28+BM29)/BM41),""))))))))</f>
        <v>10</v>
      </c>
      <c r="BP41" s="273">
        <v>2</v>
      </c>
      <c r="BQ41" s="234">
        <f t="shared" ref="BQ41:BQ49" si="51">COUNTIF($AL$4:$AL$43,BP22)</f>
        <v>0</v>
      </c>
      <c r="BR41" s="274" t="str">
        <f t="shared" ref="BR41:BR49" si="52">IF(BQ41=1,BQ22,IF(BQ41=2,((BQ22+BQ23)/BQ41),IF(BQ41=3,((BQ22+BQ23+BQ24)/BQ41),IF(BQ41=4,((BQ22+BQ23+BQ24+BQ25)/BQ41),IF(BQ41=5,((BQ22+BQ23+BQ24+BQ25+BQ26)/BQ41),IF(BQ41=6,((BQ22+BQ23+BQ24+BQ25+BQ26+BQ27)/BQ41),IF(BQ41=7,((BQ22+BQ23+BQ24+BQ25+BQ26+BQ27+BQ28)/BQ41),IF(BQ41=8,((BQ22+BQ23+BQ24+BQ25+BQ26+BQ27+BQ28+BQ29)/BQ41),""))))))))</f>
        <v/>
      </c>
      <c r="BT41" s="32"/>
      <c r="BU41" s="32"/>
      <c r="BV41" s="32"/>
      <c r="BW41" s="32"/>
      <c r="BX41" s="32"/>
    </row>
    <row r="42" spans="1:76" ht="22.5" x14ac:dyDescent="0.45">
      <c r="A42" s="116"/>
      <c r="B42" s="159"/>
      <c r="C42" s="78" t="str">
        <f t="shared" si="21"/>
        <v xml:space="preserve"> </v>
      </c>
      <c r="D42" s="79" t="str">
        <f t="shared" si="0"/>
        <v/>
      </c>
      <c r="E42" s="199" t="str">
        <f t="shared" si="1"/>
        <v/>
      </c>
      <c r="F42" s="117"/>
      <c r="G42" s="117"/>
      <c r="H42" s="80" t="str">
        <f t="shared" si="2"/>
        <v xml:space="preserve">0 </v>
      </c>
      <c r="I42" s="80" t="str">
        <f t="shared" si="3"/>
        <v/>
      </c>
      <c r="J42" s="71" t="str">
        <f t="shared" si="22"/>
        <v xml:space="preserve"> </v>
      </c>
      <c r="K42" s="72" t="str">
        <f t="shared" si="4"/>
        <v/>
      </c>
      <c r="L42" s="72" t="str">
        <f t="shared" si="5"/>
        <v/>
      </c>
      <c r="M42" s="120"/>
      <c r="N42" s="121"/>
      <c r="O42" s="73" t="str">
        <f t="shared" si="6"/>
        <v xml:space="preserve">0 </v>
      </c>
      <c r="P42" s="216" t="str">
        <f t="shared" si="7"/>
        <v/>
      </c>
      <c r="Q42" s="84" t="str">
        <f t="shared" si="23"/>
        <v xml:space="preserve"> </v>
      </c>
      <c r="R42" s="85" t="str">
        <f t="shared" si="8"/>
        <v/>
      </c>
      <c r="S42" s="85" t="str">
        <f t="shared" si="9"/>
        <v/>
      </c>
      <c r="T42" s="127"/>
      <c r="U42" s="127"/>
      <c r="V42" s="201" t="str">
        <f t="shared" si="24"/>
        <v xml:space="preserve">0 </v>
      </c>
      <c r="W42" s="86" t="str">
        <f t="shared" si="10"/>
        <v/>
      </c>
      <c r="X42" s="91" t="str">
        <f t="shared" si="37"/>
        <v xml:space="preserve"> </v>
      </c>
      <c r="Y42" s="92" t="str">
        <f t="shared" si="38"/>
        <v/>
      </c>
      <c r="Z42" s="92" t="str">
        <f t="shared" si="13"/>
        <v/>
      </c>
      <c r="AA42" s="95"/>
      <c r="AB42" s="96"/>
      <c r="AC42" s="93" t="str">
        <f t="shared" si="25"/>
        <v>0</v>
      </c>
      <c r="AD42" s="218" t="str">
        <f t="shared" si="14"/>
        <v/>
      </c>
      <c r="AE42" s="205" t="str">
        <f t="shared" si="39"/>
        <v xml:space="preserve"> </v>
      </c>
      <c r="AF42" s="206" t="str">
        <f t="shared" si="40"/>
        <v/>
      </c>
      <c r="AG42" s="206" t="str">
        <f t="shared" si="26"/>
        <v/>
      </c>
      <c r="AH42" s="130"/>
      <c r="AI42" s="131"/>
      <c r="AJ42" s="220" t="str">
        <f t="shared" si="17"/>
        <v>0</v>
      </c>
      <c r="AK42" s="221" t="str">
        <f t="shared" si="27"/>
        <v/>
      </c>
      <c r="AL42" s="209" t="str">
        <f t="shared" si="41"/>
        <v xml:space="preserve"> </v>
      </c>
      <c r="AM42" s="210" t="str">
        <f t="shared" si="29"/>
        <v/>
      </c>
      <c r="AN42" s="210" t="str">
        <f t="shared" si="30"/>
        <v/>
      </c>
      <c r="AO42" s="134"/>
      <c r="AP42" s="134"/>
      <c r="AQ42" s="222" t="str">
        <f t="shared" si="18"/>
        <v>0</v>
      </c>
      <c r="AR42" s="213" t="str">
        <f t="shared" si="31"/>
        <v/>
      </c>
      <c r="AS42" s="214">
        <f t="shared" si="19"/>
        <v>0</v>
      </c>
      <c r="AT42" s="215">
        <f t="shared" si="20"/>
        <v>0</v>
      </c>
      <c r="AV42" s="261">
        <v>3</v>
      </c>
      <c r="AW42" s="236">
        <f>COUNTIF(C4:C43,AV23)</f>
        <v>1</v>
      </c>
      <c r="AX42" s="262">
        <f>IF(AW42=1,AW23,IF(AW42=2,((AW23+AW24)/AW42),IF(AW42=3,((AW23+AW24+AW25)/AW42),IF(AW42=4,((AW23+AW24+AW25+AW26)/AW42),IF(AW42=5,((AW23+AW24+AW25+AW26+AW27)/AW42),IF(AW42=6,((AW23+AW24+AW25+AW26+AW27+AW28)/AW42),""))))))</f>
        <v>8</v>
      </c>
      <c r="AZ42" s="263">
        <v>3</v>
      </c>
      <c r="BA42" s="264">
        <f>COUNTIF(J4:J43,AZ23)</f>
        <v>1</v>
      </c>
      <c r="BB42" s="265">
        <f>IF(BA42=1,BA23,IF(BA42=2,((BA23+BA24)/BA42),IF(BA42=3,((BA23+BA24+BA25)/BA42),IF(BA42=4,((BA23+BA24+BA25+BA26)/BA42),IF(BA42=5,((BA23+BA24+BA25+BA26+BA27)/BA42),IF(BA42=6,((BA23+BA24+BA25+BA26+BA27+BA28)/BA42),IF(BA42=7,((BA23+BA24+BA25+BA26+BA27+BA28+BA29)/BA42),IF(BA42=8,((BA23+BA24+BA25+BA26+BA27+BA28+BA29+BA30)/BA42),""))))))))</f>
        <v>7</v>
      </c>
      <c r="BD42" s="275">
        <v>3</v>
      </c>
      <c r="BE42" s="240">
        <f>COUNTIF(Q4:Q43,BD23)</f>
        <v>1</v>
      </c>
      <c r="BF42" s="276">
        <f>IF(BE42=1,BE23,IF(BE42=2,((BE23+BE24)/BE42),IF(BE42=3,((BE23+BE24+BE25)/BE42),IF(BE42=4,((BE23+BE24+BE25+BE26)/BE42),IF(BE42=5,((BE23+BE24+BE25+BE26+BE27)/BE42),IF(BE42=6,((BE23+BE24+BE25+BE26+BE27+BE28)/BE42),IF(BE42=7,((BE23+BE24+BE25+BE26+BE27+BE28+BE29)/BE42),IF(BE42=8,((BE23+BE24+BE25+BE26+BE27+BE28+BE29+BE30)/BE42),""))))))))</f>
        <v>0</v>
      </c>
      <c r="BH42" s="269">
        <v>3</v>
      </c>
      <c r="BI42" s="242">
        <f>COUNTIF(X4:X43,BH23)</f>
        <v>1</v>
      </c>
      <c r="BJ42" s="270">
        <f t="shared" si="48"/>
        <v>6</v>
      </c>
      <c r="BL42" s="271">
        <v>3</v>
      </c>
      <c r="BM42" s="233">
        <f t="shared" si="49"/>
        <v>1</v>
      </c>
      <c r="BN42" s="272">
        <f t="shared" si="50"/>
        <v>8</v>
      </c>
      <c r="BP42" s="273">
        <v>3</v>
      </c>
      <c r="BQ42" s="234">
        <f t="shared" si="51"/>
        <v>0</v>
      </c>
      <c r="BR42" s="274" t="str">
        <f t="shared" si="52"/>
        <v/>
      </c>
      <c r="BT42" s="32"/>
      <c r="BU42" s="32"/>
      <c r="BV42" s="32"/>
      <c r="BW42" s="32"/>
      <c r="BX42" s="32"/>
    </row>
    <row r="43" spans="1:76" ht="23.25" thickBot="1" x14ac:dyDescent="0.5">
      <c r="A43" s="160"/>
      <c r="B43" s="161"/>
      <c r="C43" s="81" t="str">
        <f t="shared" si="21"/>
        <v xml:space="preserve"> </v>
      </c>
      <c r="D43" s="82" t="str">
        <f t="shared" si="0"/>
        <v/>
      </c>
      <c r="E43" s="277" t="str">
        <f t="shared" si="1"/>
        <v/>
      </c>
      <c r="F43" s="118"/>
      <c r="G43" s="118"/>
      <c r="H43" s="83" t="str">
        <f t="shared" si="2"/>
        <v xml:space="preserve">0 </v>
      </c>
      <c r="I43" s="80" t="str">
        <f t="shared" si="3"/>
        <v/>
      </c>
      <c r="J43" s="75" t="str">
        <f t="shared" si="22"/>
        <v xml:space="preserve"> </v>
      </c>
      <c r="K43" s="76" t="str">
        <f t="shared" si="4"/>
        <v/>
      </c>
      <c r="L43" s="76" t="str">
        <f t="shared" si="5"/>
        <v/>
      </c>
      <c r="M43" s="124"/>
      <c r="N43" s="125"/>
      <c r="O43" s="77" t="str">
        <f t="shared" si="6"/>
        <v xml:space="preserve">0 </v>
      </c>
      <c r="P43" s="278" t="str">
        <f t="shared" si="7"/>
        <v/>
      </c>
      <c r="Q43" s="87" t="str">
        <f t="shared" si="23"/>
        <v xml:space="preserve"> </v>
      </c>
      <c r="R43" s="88" t="str">
        <f t="shared" si="8"/>
        <v/>
      </c>
      <c r="S43" s="88" t="str">
        <f t="shared" si="9"/>
        <v/>
      </c>
      <c r="T43" s="129"/>
      <c r="U43" s="129"/>
      <c r="V43" s="279" t="str">
        <f t="shared" si="24"/>
        <v xml:space="preserve">0 </v>
      </c>
      <c r="W43" s="89" t="str">
        <f t="shared" si="10"/>
        <v/>
      </c>
      <c r="X43" s="98" t="str">
        <f t="shared" si="37"/>
        <v xml:space="preserve"> </v>
      </c>
      <c r="Y43" s="99" t="str">
        <f t="shared" si="38"/>
        <v/>
      </c>
      <c r="Z43" s="99" t="str">
        <f t="shared" si="13"/>
        <v/>
      </c>
      <c r="AA43" s="100"/>
      <c r="AB43" s="101"/>
      <c r="AC43" s="102" t="str">
        <f t="shared" si="25"/>
        <v>0</v>
      </c>
      <c r="AD43" s="280" t="str">
        <f t="shared" si="14"/>
        <v/>
      </c>
      <c r="AE43" s="281" t="str">
        <f t="shared" si="39"/>
        <v xml:space="preserve"> </v>
      </c>
      <c r="AF43" s="282" t="str">
        <f t="shared" si="40"/>
        <v/>
      </c>
      <c r="AG43" s="282" t="str">
        <f t="shared" si="26"/>
        <v/>
      </c>
      <c r="AH43" s="132"/>
      <c r="AI43" s="133"/>
      <c r="AJ43" s="283" t="str">
        <f t="shared" si="17"/>
        <v>0</v>
      </c>
      <c r="AK43" s="284" t="str">
        <f t="shared" si="27"/>
        <v/>
      </c>
      <c r="AL43" s="285" t="str">
        <f t="shared" si="41"/>
        <v xml:space="preserve"> </v>
      </c>
      <c r="AM43" s="286" t="str">
        <f t="shared" si="29"/>
        <v/>
      </c>
      <c r="AN43" s="286" t="str">
        <f t="shared" si="30"/>
        <v/>
      </c>
      <c r="AO43" s="135"/>
      <c r="AP43" s="135"/>
      <c r="AQ43" s="287" t="str">
        <f t="shared" si="18"/>
        <v>0</v>
      </c>
      <c r="AR43" s="288" t="str">
        <f t="shared" si="31"/>
        <v/>
      </c>
      <c r="AS43" s="289">
        <f t="shared" si="19"/>
        <v>0</v>
      </c>
      <c r="AT43" s="215">
        <f t="shared" si="20"/>
        <v>0</v>
      </c>
      <c r="AV43" s="261">
        <v>4</v>
      </c>
      <c r="AW43" s="236">
        <f>COUNTIF(C4:C43,AV24)</f>
        <v>1</v>
      </c>
      <c r="AX43" s="262">
        <f>IF(AW43=1,AW24,IF(AW43=2,((AW24+AW25)/AW43),IF(AW43=3,((AW24+AW25+AW26)/AW43),IF(AW43=4,((AW24+AW25+AW26+AW27)/AW43),IF(AW43=5,((AW24+AW25+AW26+AW27+AW28)/AW43),"")))))</f>
        <v>6</v>
      </c>
      <c r="AY43" s="14"/>
      <c r="AZ43" s="263">
        <v>4</v>
      </c>
      <c r="BA43" s="264">
        <f>COUNTIF(J4:J43,AZ24)</f>
        <v>1</v>
      </c>
      <c r="BB43" s="265">
        <f>IF(BA43=1,BA24,IF(BA43=2,((BA24+BA25)/BA43),IF(BA43=3,((BA24+BA25+BA26)/BA43),IF(BA43=4,((BA24+BA25+BA26+BA27)/BA43),IF(BA43=5,((BA24+BA25+BA26+BA27+BA28)/BA43),IF(BA43=6,((BA24+BA25+BA26+BA27+BA28+BA29)/BA43),IF(BA43=7,((BA24+BA25+BA26+BA27+BA28+BA29+BA30)/BA43),IF(BA43=8,((BA24+BA25+BA26+BA27+BA28+BA29+BA30+BA31)/BA43),""))))))))</f>
        <v>5</v>
      </c>
      <c r="BD43" s="275">
        <v>4</v>
      </c>
      <c r="BE43" s="240">
        <f>COUNTIF(Q4:Q43,BD24)</f>
        <v>1</v>
      </c>
      <c r="BF43" s="276">
        <f t="shared" ref="BF43:BF49" si="53">IF(BE43=1,BE24,IF(BE43=2,((BE24+BE25)/BE43),IF(BE43=3,((BE24+BE25+BE26)/BE43),IF(BE43=4,((BE24+BE25+BE26+BE27)/BE43),IF(BE43=5,((BE24+BE25+BE26+BE27+BE28)/BE43),IF(BE43=6,((BE24+BE25+BE26+BE27+BE28+BE29)/BE43),IF(BE43=7,((BE24+BE25+BE26+BE27+BE28+BE29+BE30)/BE43),IF(BE43=8,((BE24+BE25+BE26+BE27+BE28+BE29+BE30+BE31)/BE43),""))))))))</f>
        <v>0</v>
      </c>
      <c r="BH43" s="269">
        <v>4</v>
      </c>
      <c r="BI43" s="242">
        <f>COUNTIF(X4:X43,BH24)</f>
        <v>1</v>
      </c>
      <c r="BJ43" s="270">
        <f t="shared" si="48"/>
        <v>0</v>
      </c>
      <c r="BL43" s="271">
        <v>4</v>
      </c>
      <c r="BM43" s="233">
        <f t="shared" si="49"/>
        <v>1</v>
      </c>
      <c r="BN43" s="272">
        <f t="shared" si="50"/>
        <v>6</v>
      </c>
      <c r="BP43" s="273">
        <v>4</v>
      </c>
      <c r="BQ43" s="234">
        <f t="shared" si="51"/>
        <v>0</v>
      </c>
      <c r="BR43" s="274" t="str">
        <f t="shared" si="52"/>
        <v/>
      </c>
      <c r="BT43" s="32"/>
      <c r="BU43" s="32"/>
      <c r="BV43" s="32"/>
      <c r="BW43" s="32"/>
      <c r="BX43" s="32"/>
    </row>
    <row r="44" spans="1:76" ht="22.5" x14ac:dyDescent="0.45">
      <c r="C44" s="15"/>
      <c r="D44" s="15"/>
      <c r="E44" s="15"/>
      <c r="F44" s="15"/>
      <c r="G44" s="16"/>
      <c r="H44" s="17"/>
      <c r="I44" s="17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12"/>
      <c r="AJ44" s="18"/>
      <c r="AK44" s="18"/>
      <c r="AL44" s="18"/>
      <c r="AM44" s="18"/>
      <c r="AN44" s="136"/>
      <c r="AO44" s="18"/>
      <c r="AP44" s="18"/>
      <c r="AQ44" s="18"/>
      <c r="AR44" s="18"/>
      <c r="AS44" s="18"/>
      <c r="AV44" s="261">
        <v>5</v>
      </c>
      <c r="AW44" s="236">
        <f>COUNTIF(C4:C43,AV25)</f>
        <v>1</v>
      </c>
      <c r="AX44" s="262">
        <f>IF(AW44=1,AW25,IF(AW44=2,((AW25+AW26)/AW44),IF(AW44=3,((AW25+AW26+AW27)/AW44),IF(AW44=4,((AW25+AW26+AW27+AW28)/AW44),IF(AW44=5,((AW25+AW26+AW27+AW28+AW29)/AW44),"")))))</f>
        <v>0</v>
      </c>
      <c r="AY44" s="14"/>
      <c r="AZ44" s="263">
        <v>5</v>
      </c>
      <c r="BA44" s="264">
        <f>COUNTIF(J4:J43,AZ25)</f>
        <v>1</v>
      </c>
      <c r="BB44" s="265">
        <f>IF(BA44=1,BA25,IF(BA44=2,((BA25+BA26)/BA44),IF(BA44=3,((BA25+BA26+BA27)/BA44),IF(BA44=4,((BA25+BA26+BA27+BA28)/BA44),IF(BA44=5,((BA25+BA26+BA27+BA28+BA29)/BA44),IF(BA44=6,((BA25+BA26+BA27+BA28+BA29+BA30)/BA44),IF(BA44=7,((BA25+BA26+BA27+BA28+BA29+BA30+BA31)/BA44),IF(BA44=8,((BA25+BA26+BA27+BA28+BA29+BA30+BA31+BA38)/BA44),""))))))))</f>
        <v>0</v>
      </c>
      <c r="BD44" s="275">
        <v>5</v>
      </c>
      <c r="BE44" s="240">
        <f>COUNTIF(Q4:Q43,BD25)</f>
        <v>0</v>
      </c>
      <c r="BF44" s="276" t="str">
        <f t="shared" si="53"/>
        <v/>
      </c>
      <c r="BH44" s="269">
        <v>5</v>
      </c>
      <c r="BI44" s="242">
        <f>COUNTIF(X4:X43,BH25)</f>
        <v>1</v>
      </c>
      <c r="BJ44" s="270">
        <f t="shared" si="48"/>
        <v>0</v>
      </c>
      <c r="BL44" s="271">
        <v>5</v>
      </c>
      <c r="BM44" s="233">
        <f t="shared" si="49"/>
        <v>1</v>
      </c>
      <c r="BN44" s="272">
        <f t="shared" si="50"/>
        <v>0</v>
      </c>
      <c r="BP44" s="273">
        <v>5</v>
      </c>
      <c r="BQ44" s="234">
        <f t="shared" si="51"/>
        <v>0</v>
      </c>
      <c r="BR44" s="274" t="str">
        <f t="shared" si="52"/>
        <v/>
      </c>
      <c r="BT44" s="32"/>
      <c r="BU44" s="32"/>
      <c r="BV44" s="32"/>
      <c r="BW44" s="32"/>
      <c r="BX44" s="32"/>
    </row>
    <row r="45" spans="1:76" ht="22.5" x14ac:dyDescent="0.45">
      <c r="C45" s="15"/>
      <c r="D45" s="15">
        <f>MAX(Tableau22711326323541[1-TT])</f>
        <v>140.0069</v>
      </c>
      <c r="E45" s="15"/>
      <c r="F45" s="15"/>
      <c r="G45" s="16"/>
      <c r="H45" s="17"/>
      <c r="I45" s="17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12"/>
      <c r="AJ45" s="18"/>
      <c r="AK45" s="18"/>
      <c r="AL45" s="18"/>
      <c r="AM45" s="18"/>
      <c r="AN45" s="136">
        <f>COUNTIF(AM4:AM43,MAX(AM4:AM43))</f>
        <v>0</v>
      </c>
      <c r="AO45" s="18"/>
      <c r="AP45" s="18"/>
      <c r="AQ45" s="18"/>
      <c r="AR45" s="18"/>
      <c r="AS45" s="18"/>
      <c r="AV45" s="261">
        <v>6</v>
      </c>
      <c r="AW45" s="236">
        <f>COUNTIF(C4:C43,AV26)</f>
        <v>1</v>
      </c>
      <c r="AX45" s="262">
        <f t="shared" ref="AX45:AX49" si="54">IF(AW45=1,AW26,IF(AW45=2,((AW26+AW27)/AW45),IF(AW45=3,((AW26+AW27+AW28)/AW45),IF(AW45=4,((AW26+AW27+AW28+AW29)/AW45),IF(AW45=5,((AW26+AW27+AW28+AW29+AW30)/AW45),"")))))</f>
        <v>0</v>
      </c>
      <c r="AY45" s="14"/>
      <c r="AZ45" s="263">
        <v>6</v>
      </c>
      <c r="BA45" s="264">
        <f>COUNTIF(J4:J43,AZ26)</f>
        <v>1</v>
      </c>
      <c r="BB45" s="265">
        <f>IF(BA45=1,BA26,IF(BA45=2,((BA26+BA27)/BA45),IF(BA45=3,((BA26+BA27+BA28)/BA45),IF(BA45=4,((BA26+BA27+BA28+BA29)/BA45),IF(BA45=5,((BA26+BA27+BA28+BA29+BA30)/BA45),IF(BA45=6,((BA26+BA27+BA28+BA29+BA30+BA31)/BA45),IF(BA45=7,((BA26+BA27+BA28+BA29+BA30+BA31+BA38)/BA45),IF(BA45=8,((BA26+BA27+BA28+BA29+BA30+BA31+BA38+BA39)/BA45),""))))))))</f>
        <v>0</v>
      </c>
      <c r="BD45" s="275">
        <v>6</v>
      </c>
      <c r="BE45" s="240">
        <f>COUNTIF(Q4:Q43,BD26)</f>
        <v>0</v>
      </c>
      <c r="BF45" s="276" t="str">
        <f t="shared" si="53"/>
        <v/>
      </c>
      <c r="BH45" s="269">
        <v>6</v>
      </c>
      <c r="BI45" s="242">
        <f>COUNTIF(X4:X43,BH26)</f>
        <v>1</v>
      </c>
      <c r="BJ45" s="270">
        <f t="shared" si="48"/>
        <v>0</v>
      </c>
      <c r="BL45" s="271">
        <v>6</v>
      </c>
      <c r="BM45" s="233">
        <f t="shared" si="49"/>
        <v>1</v>
      </c>
      <c r="BN45" s="272">
        <f t="shared" si="50"/>
        <v>0</v>
      </c>
      <c r="BP45" s="273">
        <v>6</v>
      </c>
      <c r="BQ45" s="234">
        <f t="shared" si="51"/>
        <v>0</v>
      </c>
      <c r="BR45" s="274" t="str">
        <f t="shared" si="52"/>
        <v/>
      </c>
      <c r="BT45" s="32"/>
      <c r="BU45" s="32"/>
      <c r="BV45" s="32"/>
      <c r="BW45" s="32"/>
      <c r="BX45" s="32"/>
    </row>
    <row r="46" spans="1:76" ht="22.5" x14ac:dyDescent="0.45">
      <c r="A46" s="290"/>
      <c r="B46" s="291"/>
      <c r="C46" s="15"/>
      <c r="D46" s="15"/>
      <c r="E46" s="15"/>
      <c r="F46" s="15"/>
      <c r="G46" s="16"/>
      <c r="H46" s="17"/>
      <c r="I46" s="17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12"/>
      <c r="AJ46" s="18"/>
      <c r="AK46" s="18"/>
      <c r="AL46" s="18"/>
      <c r="AM46" s="18"/>
      <c r="AN46" s="136">
        <f>IF(AM45&gt;1,1,1.0001)</f>
        <v>1.0001</v>
      </c>
      <c r="AO46" s="18"/>
      <c r="AP46" s="18"/>
      <c r="AQ46" s="18"/>
      <c r="AR46" s="18"/>
      <c r="AS46" s="18"/>
      <c r="AV46" s="261">
        <v>7</v>
      </c>
      <c r="AW46" s="236">
        <f>COUNTIF(C4:C43,AV27)</f>
        <v>1</v>
      </c>
      <c r="AX46" s="262">
        <f t="shared" si="54"/>
        <v>0</v>
      </c>
      <c r="AY46" s="14"/>
      <c r="AZ46" s="263">
        <v>7</v>
      </c>
      <c r="BA46" s="264">
        <f>COUNTIF(J4:J43,AZ27)</f>
        <v>1</v>
      </c>
      <c r="BB46" s="265">
        <f>IF(BA46=1,BA27,IF(BA46=2,((BA27+BA28)/BA46),IF(BA46=3,((BA27+BA28+BA29)/BA46),IF(BA46=4,((BA27+BA28+BA29+BA30)/BA46),IF(BA46=5,((BA27+BA28+BA29+BA30+BA31)/BA46),IF(BA46=6,((BA27+BA28+BA29+BA30+BA31+BA38)/BA46),IF(BA46=7,((BA27+BA28+BA29+BA30+BA31+BA38+BA39)/BA46),IF(BA46=8,((BA27+BA28+BA29+BA30+BA31+BA38+BA39+BA40)/BA46),""))))))))</f>
        <v>0</v>
      </c>
      <c r="BD46" s="275">
        <v>7</v>
      </c>
      <c r="BE46" s="240">
        <f>COUNTIF(Q4:Q43,BD27)</f>
        <v>0</v>
      </c>
      <c r="BF46" s="276" t="str">
        <f t="shared" si="53"/>
        <v/>
      </c>
      <c r="BH46" s="269">
        <v>7</v>
      </c>
      <c r="BI46" s="242">
        <f>COUNTIF(X4:X43,BH27)</f>
        <v>0</v>
      </c>
      <c r="BJ46" s="270" t="str">
        <f t="shared" si="48"/>
        <v/>
      </c>
      <c r="BL46" s="271">
        <v>7</v>
      </c>
      <c r="BM46" s="233">
        <f t="shared" si="49"/>
        <v>1</v>
      </c>
      <c r="BN46" s="272">
        <f t="shared" si="50"/>
        <v>0</v>
      </c>
      <c r="BP46" s="273">
        <v>7</v>
      </c>
      <c r="BQ46" s="234">
        <f t="shared" si="51"/>
        <v>0</v>
      </c>
      <c r="BR46" s="274" t="str">
        <f t="shared" si="52"/>
        <v/>
      </c>
      <c r="BT46" s="32"/>
      <c r="BU46" s="32"/>
      <c r="BV46" s="32"/>
      <c r="BW46" s="32"/>
      <c r="BX46" s="32"/>
    </row>
    <row r="47" spans="1:76" ht="22.5" x14ac:dyDescent="0.45">
      <c r="A47" s="290"/>
      <c r="B47" s="291"/>
      <c r="C47" s="15"/>
      <c r="D47" s="15"/>
      <c r="E47" s="15"/>
      <c r="F47" s="15"/>
      <c r="G47" s="16"/>
      <c r="H47" s="17"/>
      <c r="I47" s="17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12"/>
      <c r="AJ47" s="18"/>
      <c r="AK47" s="18"/>
      <c r="AL47" s="18"/>
      <c r="AM47" s="18"/>
      <c r="AN47" s="136"/>
      <c r="AO47" s="18"/>
      <c r="AP47" s="18"/>
      <c r="AQ47" s="18"/>
      <c r="AR47" s="18"/>
      <c r="AS47" s="18"/>
      <c r="AV47" s="261">
        <v>8</v>
      </c>
      <c r="AW47" s="236">
        <f>COUNTIF(C4:C43,AV28)</f>
        <v>1</v>
      </c>
      <c r="AX47" s="262">
        <f t="shared" si="54"/>
        <v>0</v>
      </c>
      <c r="AY47" s="14"/>
      <c r="AZ47" s="263">
        <v>8</v>
      </c>
      <c r="BA47" s="264">
        <f>COUNTIF(J4:J43,AZ28)</f>
        <v>0</v>
      </c>
      <c r="BB47" s="265" t="str">
        <f>IF(BA47=1,BA28,IF(BA47=2,((BA28+BA29)/BA47),IF(BA47=3,((BA28+BA29+BA30)/BA47),IF(BA47=4,((BA28+BA29+BA30+BA31)/BA47),IF(BA47=5,((BA28+BA29+BA30+BA31+BA38)/BA47),IF(BA47=6,((BA28+BA29+BA30+BA31+BA38+BA39)/BA47),IF(BA47=7,((BA28+BA29+BA30+BA31+BA38+BA39+BA40)/BA47),IF(BA47=8,((BA28+BA29+BA30+BA31+BA38+BA39+BA40+BA41)/BA47),""))))))))</f>
        <v/>
      </c>
      <c r="BD47" s="275">
        <v>8</v>
      </c>
      <c r="BE47" s="240">
        <f>COUNTIF(Q4:Q43,BD28)</f>
        <v>0</v>
      </c>
      <c r="BF47" s="276" t="str">
        <f t="shared" si="53"/>
        <v/>
      </c>
      <c r="BH47" s="269">
        <v>8</v>
      </c>
      <c r="BI47" s="242">
        <f>COUNTIF(X4:X43,BH28)</f>
        <v>0</v>
      </c>
      <c r="BJ47" s="270" t="str">
        <f t="shared" si="48"/>
        <v/>
      </c>
      <c r="BL47" s="271">
        <v>8</v>
      </c>
      <c r="BM47" s="233">
        <f t="shared" si="49"/>
        <v>1</v>
      </c>
      <c r="BN47" s="272">
        <f t="shared" si="50"/>
        <v>0</v>
      </c>
      <c r="BP47" s="273">
        <v>8</v>
      </c>
      <c r="BQ47" s="234">
        <f t="shared" si="51"/>
        <v>0</v>
      </c>
      <c r="BR47" s="274" t="str">
        <f t="shared" si="52"/>
        <v/>
      </c>
      <c r="BT47" s="32"/>
      <c r="BU47" s="32"/>
      <c r="BV47" s="32"/>
      <c r="BW47" s="32"/>
      <c r="BX47" s="32"/>
    </row>
    <row r="48" spans="1:76" ht="22.5" x14ac:dyDescent="0.45">
      <c r="A48" s="290"/>
      <c r="B48" s="291"/>
      <c r="C48" s="15"/>
      <c r="D48" s="15"/>
      <c r="E48" s="15"/>
      <c r="F48" s="15"/>
      <c r="G48" s="16"/>
      <c r="H48" s="17"/>
      <c r="I48" s="17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12"/>
      <c r="AJ48" s="18"/>
      <c r="AK48" s="18"/>
      <c r="AL48" s="18"/>
      <c r="AM48" s="18"/>
      <c r="AN48" s="136"/>
      <c r="AO48" s="18"/>
      <c r="AP48" s="18"/>
      <c r="AQ48" s="18"/>
      <c r="AR48" s="18"/>
      <c r="AS48" s="18"/>
      <c r="AV48" s="261">
        <v>9</v>
      </c>
      <c r="AW48" s="236">
        <f>COUNTIF(C4:C43,AV29)</f>
        <v>0</v>
      </c>
      <c r="AX48" s="262" t="str">
        <f t="shared" si="54"/>
        <v/>
      </c>
      <c r="AY48" s="14"/>
      <c r="AZ48" s="263">
        <v>9</v>
      </c>
      <c r="BA48" s="264">
        <f>COUNTIF(J4:J43,AZ29)</f>
        <v>0</v>
      </c>
      <c r="BB48" s="265" t="str">
        <f>IF(BA48=1,BA29,IF(BA48=2,((BA29+BA30)/BA48),IF(BA48=3,((BA29+BA30+BA31)/BA48),IF(BA48=4,((BA29+BA30+BA31+BA38)/BA48),IF(BA48=5,((BA29+BA30+BA31+BA38+BA39)/BA48),IF(BA48=6,((BA29+BA30+BA31+BA38+BA39+BA40)/BA48),IF(BA48=7,((BA29+BA30+BA31+BA38+BA39+BA40+BA41)/BA48),IF(BA48=8,((BA29+BA30+BA31+BA38+BA39+BA40+BA41+BA42)/BA48),""))))))))</f>
        <v/>
      </c>
      <c r="BD48" s="275">
        <v>9</v>
      </c>
      <c r="BE48" s="240">
        <f>COUNTIF(Q4:Q43,BD29)</f>
        <v>0</v>
      </c>
      <c r="BF48" s="276" t="str">
        <f t="shared" si="53"/>
        <v/>
      </c>
      <c r="BH48" s="269">
        <v>9</v>
      </c>
      <c r="BI48" s="242">
        <f>COUNTIF(X4:X43,BH29)</f>
        <v>0</v>
      </c>
      <c r="BJ48" s="270" t="str">
        <f t="shared" si="48"/>
        <v/>
      </c>
      <c r="BL48" s="271">
        <v>9</v>
      </c>
      <c r="BM48" s="233">
        <f t="shared" si="49"/>
        <v>0</v>
      </c>
      <c r="BN48" s="272" t="str">
        <f t="shared" si="50"/>
        <v/>
      </c>
      <c r="BP48" s="273">
        <v>9</v>
      </c>
      <c r="BQ48" s="234">
        <f t="shared" si="51"/>
        <v>0</v>
      </c>
      <c r="BR48" s="274" t="str">
        <f t="shared" si="52"/>
        <v/>
      </c>
      <c r="BT48" s="32"/>
      <c r="BU48" s="32"/>
      <c r="BV48" s="32"/>
      <c r="BW48" s="32"/>
      <c r="BX48" s="32"/>
    </row>
    <row r="49" spans="1:76" ht="23.25" thickBot="1" x14ac:dyDescent="0.5">
      <c r="A49" s="290"/>
      <c r="B49" s="291"/>
      <c r="C49" s="15"/>
      <c r="D49" s="15"/>
      <c r="E49" s="15"/>
      <c r="F49" s="15"/>
      <c r="G49" s="16"/>
      <c r="H49" s="17"/>
      <c r="I49" s="17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12"/>
      <c r="AJ49" s="18"/>
      <c r="AK49" s="18"/>
      <c r="AL49" s="18"/>
      <c r="AM49" s="18"/>
      <c r="AN49" s="136"/>
      <c r="AO49" s="18"/>
      <c r="AP49" s="18"/>
      <c r="AQ49" s="18"/>
      <c r="AR49" s="18"/>
      <c r="AS49" s="18"/>
      <c r="AV49" s="292">
        <v>10</v>
      </c>
      <c r="AW49" s="293">
        <f>COUNTIF(C4:C43,AV30)</f>
        <v>0</v>
      </c>
      <c r="AX49" s="294" t="str">
        <f t="shared" si="54"/>
        <v/>
      </c>
      <c r="AY49" s="14"/>
      <c r="AZ49" s="295">
        <v>10</v>
      </c>
      <c r="BA49" s="296">
        <f>COUNTIF(J4:J43,AZ30)</f>
        <v>0</v>
      </c>
      <c r="BB49" s="297" t="str">
        <f>IF(BA49=1,BA30,IF(BA49=2,((BA30+BA31)/BA49),IF(BA49=3,((BA30+BA31+BA38)/BA49),IF(BA49=4,((BA30+BA31+BA38+BA39)/BA49),IF(BA49=5,((BA30+BA31+BA38+BA39+BA40)/BA49),IF(BA49=6,((BA30+BA31+BA38+BA39+BA40+BA41)/BA49),IF(BA49=7,((BA30+BA31+BA38+BA39+BA40+BA41+BA42)/BA49),IF(BA49=8,((BA30+BA31+BA38+BA39+BA40+BA41+BA42+BA43)/BA49),""))))))))</f>
        <v/>
      </c>
      <c r="BD49" s="298">
        <v>10</v>
      </c>
      <c r="BE49" s="299">
        <f>COUNTIF(Q4:Q43,BD30)</f>
        <v>0</v>
      </c>
      <c r="BF49" s="300" t="str">
        <f t="shared" si="53"/>
        <v/>
      </c>
      <c r="BH49" s="301">
        <v>10</v>
      </c>
      <c r="BI49" s="302">
        <f>COUNTIF(X4:X43,BH30)</f>
        <v>0</v>
      </c>
      <c r="BJ49" s="303" t="str">
        <f t="shared" si="48"/>
        <v/>
      </c>
      <c r="BL49" s="304">
        <v>10</v>
      </c>
      <c r="BM49" s="305">
        <f t="shared" si="49"/>
        <v>0</v>
      </c>
      <c r="BN49" s="306" t="str">
        <f t="shared" si="50"/>
        <v/>
      </c>
      <c r="BP49" s="307">
        <v>10</v>
      </c>
      <c r="BQ49" s="308">
        <f t="shared" si="51"/>
        <v>0</v>
      </c>
      <c r="BR49" s="309" t="str">
        <f t="shared" si="52"/>
        <v/>
      </c>
      <c r="BT49" s="32"/>
      <c r="BU49" s="32"/>
      <c r="BV49" s="32"/>
      <c r="BW49" s="32"/>
      <c r="BX49" s="32"/>
    </row>
    <row r="50" spans="1:76" ht="22.5" x14ac:dyDescent="0.45">
      <c r="A50" s="290"/>
      <c r="B50" s="291"/>
      <c r="C50" s="15"/>
      <c r="D50" s="15"/>
      <c r="E50" s="15"/>
      <c r="F50" s="15"/>
      <c r="G50" s="16"/>
      <c r="H50" s="17"/>
      <c r="I50" s="17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310"/>
      <c r="AJ50" s="21"/>
      <c r="AK50" s="21"/>
      <c r="AL50" s="21"/>
      <c r="AM50" s="21"/>
      <c r="AN50" s="311"/>
      <c r="AO50" s="21"/>
      <c r="AP50" s="21"/>
      <c r="AQ50" s="21"/>
      <c r="AR50" s="21"/>
      <c r="AS50" s="21"/>
      <c r="BI50" s="312"/>
      <c r="BT50" s="32"/>
      <c r="BU50" s="32"/>
      <c r="BV50" s="32"/>
      <c r="BW50" s="32"/>
      <c r="BX50" s="32"/>
    </row>
    <row r="51" spans="1:76" ht="22.5" x14ac:dyDescent="0.45">
      <c r="A51" s="290"/>
      <c r="B51" s="291"/>
      <c r="C51" s="15"/>
      <c r="D51" s="15"/>
      <c r="E51" s="15"/>
      <c r="F51" s="15"/>
      <c r="G51" s="16"/>
      <c r="H51" s="17"/>
      <c r="I51" s="17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12"/>
      <c r="AJ51" s="18"/>
      <c r="AK51" s="18"/>
      <c r="AL51" s="18"/>
      <c r="AM51" s="18"/>
      <c r="AN51" s="136"/>
      <c r="AO51" s="18"/>
      <c r="AP51" s="18"/>
      <c r="AQ51" s="18"/>
      <c r="AR51" s="18"/>
      <c r="AS51" s="18"/>
      <c r="BT51" s="32"/>
      <c r="BU51" s="32"/>
      <c r="BV51" s="32"/>
      <c r="BW51" s="32"/>
      <c r="BX51" s="32"/>
    </row>
    <row r="52" spans="1:76" ht="22.5" x14ac:dyDescent="0.45">
      <c r="A52" s="146"/>
      <c r="B52" s="147"/>
      <c r="C52" s="141"/>
      <c r="D52" s="141"/>
      <c r="E52" s="141"/>
      <c r="F52" s="141"/>
      <c r="G52" s="142"/>
      <c r="H52" s="143"/>
      <c r="I52" s="143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44"/>
      <c r="AJ52" s="111"/>
      <c r="AK52" s="111"/>
      <c r="AL52" s="111"/>
      <c r="AM52" s="111"/>
      <c r="AN52" s="145"/>
      <c r="AO52" s="111"/>
      <c r="AP52" s="111"/>
      <c r="AQ52" s="111"/>
      <c r="AR52" s="111"/>
      <c r="AS52" s="111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</row>
    <row r="53" spans="1:76" ht="22.5" x14ac:dyDescent="0.45">
      <c r="A53" s="146"/>
      <c r="B53" s="147"/>
      <c r="C53" s="141"/>
      <c r="D53" s="141"/>
      <c r="E53" s="141"/>
      <c r="F53" s="141"/>
      <c r="G53" s="142"/>
      <c r="H53" s="143"/>
      <c r="I53" s="143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44"/>
      <c r="AJ53" s="111"/>
      <c r="AK53" s="111"/>
      <c r="AL53" s="111"/>
      <c r="AM53" s="111"/>
      <c r="AN53" s="145"/>
      <c r="AO53" s="111"/>
      <c r="AP53" s="111"/>
      <c r="AQ53" s="111"/>
      <c r="AR53" s="111"/>
      <c r="AS53" s="111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</row>
    <row r="54" spans="1:76" ht="22.5" x14ac:dyDescent="0.45">
      <c r="A54" s="148"/>
      <c r="B54" s="149"/>
      <c r="C54" s="150" t="s">
        <v>8</v>
      </c>
      <c r="D54" s="150"/>
      <c r="E54" s="150"/>
      <c r="F54" s="150"/>
      <c r="G54" s="150">
        <f>H54</f>
        <v>0</v>
      </c>
      <c r="H54" s="151">
        <f>COUNT(C44:C99)</f>
        <v>0</v>
      </c>
      <c r="I54" s="152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44"/>
      <c r="AJ54" s="111"/>
      <c r="AK54" s="111"/>
      <c r="AL54" s="111"/>
      <c r="AM54" s="111"/>
      <c r="AN54" s="145"/>
      <c r="AO54" s="111"/>
      <c r="AP54" s="111"/>
      <c r="AQ54" s="111"/>
      <c r="AR54" s="111"/>
      <c r="AS54" s="111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</row>
    <row r="55" spans="1:76" ht="22.5" x14ac:dyDescent="0.45">
      <c r="A55" s="137"/>
      <c r="B55" s="32"/>
      <c r="C55" s="141"/>
      <c r="D55" s="141"/>
      <c r="E55" s="141"/>
      <c r="F55" s="141"/>
      <c r="G55" s="142"/>
      <c r="H55" s="143"/>
      <c r="I55" s="143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44"/>
      <c r="AJ55" s="111"/>
      <c r="AK55" s="111"/>
      <c r="AL55" s="111"/>
      <c r="AM55" s="111"/>
      <c r="AN55" s="145"/>
      <c r="AO55" s="111"/>
      <c r="AP55" s="111"/>
      <c r="AQ55" s="111"/>
      <c r="AR55" s="111"/>
      <c r="AS55" s="111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</row>
    <row r="56" spans="1:76" ht="22.5" x14ac:dyDescent="0.45">
      <c r="A56" s="153"/>
      <c r="B56" s="153"/>
      <c r="C56" s="141"/>
      <c r="D56" s="141"/>
      <c r="E56" s="141"/>
      <c r="F56" s="141"/>
      <c r="G56" s="142"/>
      <c r="H56" s="143"/>
      <c r="I56" s="143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44"/>
      <c r="AJ56" s="111"/>
      <c r="AK56" s="111"/>
      <c r="AL56" s="111"/>
      <c r="AM56" s="111"/>
      <c r="AN56" s="145"/>
      <c r="AO56" s="111"/>
      <c r="AP56" s="111"/>
      <c r="AQ56" s="111"/>
      <c r="AR56" s="111"/>
      <c r="AS56" s="111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</row>
    <row r="57" spans="1:76" ht="22.5" x14ac:dyDescent="0.45">
      <c r="A57" s="153"/>
      <c r="B57" s="153"/>
      <c r="C57" s="141"/>
      <c r="D57" s="141"/>
      <c r="E57" s="141"/>
      <c r="F57" s="141"/>
      <c r="G57" s="142"/>
      <c r="H57" s="143"/>
      <c r="I57" s="143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44"/>
      <c r="AJ57" s="111"/>
      <c r="AK57" s="111"/>
      <c r="AL57" s="111"/>
      <c r="AM57" s="111"/>
      <c r="AN57" s="145"/>
      <c r="AO57" s="111"/>
      <c r="AP57" s="111"/>
      <c r="AQ57" s="111"/>
      <c r="AR57" s="111"/>
      <c r="AS57" s="111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</row>
    <row r="58" spans="1:76" ht="22.5" x14ac:dyDescent="0.45">
      <c r="A58" s="153"/>
      <c r="B58" s="153"/>
      <c r="C58" s="141"/>
      <c r="D58" s="141"/>
      <c r="E58" s="141"/>
      <c r="F58" s="141"/>
      <c r="G58" s="142"/>
      <c r="H58" s="143"/>
      <c r="I58" s="143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154"/>
      <c r="AJ58" s="32"/>
      <c r="AK58" s="32"/>
      <c r="AL58" s="32"/>
      <c r="AM58" s="32"/>
      <c r="AN58" s="139"/>
      <c r="AO58" s="32"/>
      <c r="AP58" s="32"/>
      <c r="AQ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</row>
    <row r="59" spans="1:76" ht="22.5" x14ac:dyDescent="0.45">
      <c r="A59" s="155"/>
      <c r="B59" s="155"/>
      <c r="C59" s="141"/>
      <c r="D59" s="141"/>
      <c r="E59" s="141"/>
      <c r="F59" s="141"/>
      <c r="G59" s="142"/>
      <c r="H59" s="143"/>
      <c r="I59" s="143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44"/>
      <c r="AJ59" s="111"/>
      <c r="AK59" s="111"/>
      <c r="AL59" s="111"/>
      <c r="AM59" s="111"/>
      <c r="AN59" s="145"/>
      <c r="AO59" s="111"/>
      <c r="AP59" s="111"/>
      <c r="AQ59" s="111"/>
      <c r="AR59" s="111"/>
      <c r="AS59" s="111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</row>
    <row r="60" spans="1:76" ht="22.5" x14ac:dyDescent="0.45">
      <c r="A60" s="153"/>
      <c r="B60" s="153"/>
      <c r="C60" s="141"/>
      <c r="D60" s="141"/>
      <c r="E60" s="141"/>
      <c r="F60" s="141"/>
      <c r="G60" s="142"/>
      <c r="H60" s="143"/>
      <c r="I60" s="143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44"/>
      <c r="AJ60" s="111"/>
      <c r="AK60" s="111"/>
      <c r="AL60" s="111"/>
      <c r="AM60" s="111"/>
      <c r="AN60" s="145"/>
      <c r="AO60" s="111"/>
      <c r="AP60" s="111"/>
      <c r="AQ60" s="111"/>
      <c r="AR60" s="111"/>
      <c r="AS60" s="111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</row>
    <row r="61" spans="1:76" ht="22.5" x14ac:dyDescent="0.45">
      <c r="A61" s="153"/>
      <c r="B61" s="153"/>
      <c r="C61" s="141"/>
      <c r="D61" s="141"/>
      <c r="E61" s="141"/>
      <c r="F61" s="141"/>
      <c r="G61" s="142"/>
      <c r="H61" s="143"/>
      <c r="I61" s="143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44"/>
      <c r="AJ61" s="111"/>
      <c r="AK61" s="111"/>
      <c r="AL61" s="111"/>
      <c r="AM61" s="111"/>
      <c r="AN61" s="145"/>
      <c r="AO61" s="111"/>
      <c r="AP61" s="111"/>
      <c r="AQ61" s="111"/>
      <c r="AR61" s="111"/>
      <c r="AS61" s="111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</row>
    <row r="62" spans="1:76" ht="22.5" x14ac:dyDescent="0.45">
      <c r="A62" s="153"/>
      <c r="B62" s="153"/>
      <c r="C62" s="141"/>
      <c r="D62" s="141"/>
      <c r="E62" s="141"/>
      <c r="F62" s="141"/>
      <c r="G62" s="142"/>
      <c r="H62" s="143"/>
      <c r="I62" s="143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44"/>
      <c r="AJ62" s="111"/>
      <c r="AK62" s="111"/>
      <c r="AL62" s="111"/>
      <c r="AM62" s="111"/>
      <c r="AN62" s="145"/>
      <c r="AO62" s="111"/>
      <c r="AP62" s="111"/>
      <c r="AQ62" s="111"/>
      <c r="AR62" s="111"/>
      <c r="AS62" s="111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</row>
    <row r="63" spans="1:76" ht="22.5" x14ac:dyDescent="0.45">
      <c r="A63" s="153"/>
      <c r="B63" s="153"/>
      <c r="C63" s="141"/>
      <c r="D63" s="141"/>
      <c r="E63" s="141"/>
      <c r="F63" s="141"/>
      <c r="G63" s="142"/>
      <c r="H63" s="143"/>
      <c r="I63" s="143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44"/>
      <c r="AJ63" s="111"/>
      <c r="AK63" s="111"/>
      <c r="AL63" s="111"/>
      <c r="AM63" s="111"/>
      <c r="AN63" s="145"/>
      <c r="AO63" s="111"/>
      <c r="AP63" s="111"/>
      <c r="AQ63" s="111"/>
      <c r="AR63" s="111"/>
      <c r="AS63" s="111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</row>
    <row r="64" spans="1:76" ht="22.5" x14ac:dyDescent="0.45">
      <c r="A64" s="156"/>
      <c r="B64" s="156"/>
      <c r="C64" s="141"/>
      <c r="D64" s="141"/>
      <c r="E64" s="141"/>
      <c r="F64" s="141"/>
      <c r="G64" s="142"/>
      <c r="H64" s="143"/>
      <c r="I64" s="143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44"/>
      <c r="AJ64" s="111"/>
      <c r="AK64" s="111"/>
      <c r="AL64" s="111"/>
      <c r="AM64" s="111"/>
      <c r="AN64" s="145"/>
      <c r="AO64" s="111"/>
      <c r="AP64" s="111"/>
      <c r="AQ64" s="111"/>
      <c r="AR64" s="111"/>
      <c r="AS64" s="111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</row>
    <row r="65" spans="1:45" ht="22.5" x14ac:dyDescent="0.45">
      <c r="A65" s="5"/>
      <c r="B65" s="5"/>
      <c r="C65" s="15"/>
      <c r="D65" s="15"/>
      <c r="E65" s="15"/>
      <c r="F65" s="15"/>
      <c r="G65" s="16"/>
      <c r="H65" s="17"/>
      <c r="I65" s="17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12"/>
      <c r="AJ65" s="18"/>
      <c r="AK65" s="18"/>
      <c r="AL65" s="18"/>
      <c r="AM65" s="18"/>
      <c r="AN65" s="136"/>
      <c r="AO65" s="18"/>
      <c r="AP65" s="18"/>
      <c r="AQ65" s="18"/>
      <c r="AR65" s="111"/>
      <c r="AS65" s="18"/>
    </row>
    <row r="66" spans="1:45" ht="22.5" x14ac:dyDescent="0.45">
      <c r="A66" s="24"/>
      <c r="B66" s="24"/>
      <c r="C66" s="15"/>
      <c r="D66" s="15"/>
      <c r="E66" s="15"/>
      <c r="F66" s="15"/>
      <c r="G66" s="16"/>
      <c r="H66" s="17"/>
      <c r="I66" s="17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12"/>
      <c r="AJ66" s="18"/>
      <c r="AK66" s="18"/>
      <c r="AL66" s="18"/>
      <c r="AM66" s="18"/>
      <c r="AN66" s="136"/>
      <c r="AO66" s="18"/>
      <c r="AP66" s="18"/>
      <c r="AQ66" s="18"/>
      <c r="AR66" s="111"/>
      <c r="AS66" s="18"/>
    </row>
    <row r="67" spans="1:45" ht="22.5" x14ac:dyDescent="0.45">
      <c r="A67" s="5"/>
      <c r="B67" s="5"/>
      <c r="C67" s="15"/>
      <c r="D67" s="15"/>
      <c r="E67" s="15"/>
      <c r="F67" s="15"/>
      <c r="G67" s="16"/>
      <c r="H67" s="17"/>
      <c r="I67" s="17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12"/>
      <c r="AJ67" s="18"/>
      <c r="AK67" s="18"/>
      <c r="AL67" s="18"/>
      <c r="AM67" s="18"/>
      <c r="AN67" s="136"/>
      <c r="AO67" s="18"/>
      <c r="AP67" s="18"/>
      <c r="AQ67" s="18"/>
      <c r="AR67" s="111"/>
      <c r="AS67" s="18"/>
    </row>
    <row r="68" spans="1:45" ht="22.5" x14ac:dyDescent="0.45">
      <c r="A68" s="5"/>
      <c r="B68" s="5"/>
      <c r="C68" s="15"/>
      <c r="D68" s="15"/>
      <c r="E68" s="15"/>
      <c r="F68" s="15"/>
      <c r="G68" s="16"/>
      <c r="H68" s="17"/>
      <c r="I68" s="17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12"/>
      <c r="AJ68" s="18"/>
      <c r="AK68" s="18"/>
      <c r="AL68" s="18"/>
      <c r="AM68" s="18"/>
      <c r="AN68" s="136"/>
      <c r="AO68" s="18"/>
      <c r="AP68" s="18"/>
      <c r="AQ68" s="18"/>
      <c r="AR68" s="111"/>
      <c r="AS68" s="18"/>
    </row>
    <row r="69" spans="1:45" ht="22.5" x14ac:dyDescent="0.45">
      <c r="A69" s="5"/>
      <c r="B69" s="5"/>
      <c r="C69" s="15"/>
      <c r="D69" s="15"/>
      <c r="E69" s="15"/>
      <c r="F69" s="15"/>
      <c r="G69" s="16"/>
      <c r="H69" s="17"/>
      <c r="I69" s="17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12"/>
      <c r="AJ69" s="18"/>
      <c r="AK69" s="18"/>
      <c r="AL69" s="18"/>
      <c r="AM69" s="18"/>
      <c r="AN69" s="136"/>
      <c r="AO69" s="18"/>
      <c r="AP69" s="18"/>
      <c r="AQ69" s="18"/>
      <c r="AR69" s="111"/>
      <c r="AS69" s="18"/>
    </row>
    <row r="70" spans="1:45" ht="22.5" x14ac:dyDescent="0.45">
      <c r="A70" s="5"/>
      <c r="B70" s="5"/>
      <c r="C70" s="15"/>
      <c r="D70" s="15"/>
      <c r="E70" s="15"/>
      <c r="F70" s="15"/>
      <c r="G70" s="16"/>
      <c r="H70" s="17"/>
      <c r="I70" s="17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12"/>
      <c r="AJ70" s="18"/>
      <c r="AK70" s="18"/>
      <c r="AL70" s="18"/>
      <c r="AM70" s="18"/>
      <c r="AN70" s="136"/>
      <c r="AO70" s="18"/>
      <c r="AP70" s="18"/>
      <c r="AQ70" s="18"/>
      <c r="AR70" s="111"/>
      <c r="AS70" s="18"/>
    </row>
    <row r="71" spans="1:45" ht="22.5" x14ac:dyDescent="0.45">
      <c r="A71" s="24"/>
      <c r="B71" s="24"/>
      <c r="C71" s="15"/>
      <c r="D71" s="15"/>
      <c r="E71" s="15"/>
      <c r="F71" s="15"/>
      <c r="G71" s="16"/>
      <c r="H71" s="17"/>
      <c r="I71" s="17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12"/>
      <c r="AJ71" s="18"/>
      <c r="AK71" s="18"/>
      <c r="AL71" s="18"/>
      <c r="AM71" s="18"/>
      <c r="AN71" s="136"/>
      <c r="AO71" s="18"/>
      <c r="AP71" s="18"/>
      <c r="AQ71" s="18"/>
      <c r="AR71" s="111"/>
      <c r="AS71" s="18"/>
    </row>
    <row r="72" spans="1:45" ht="22.5" x14ac:dyDescent="0.45">
      <c r="A72" s="24"/>
      <c r="B72" s="24"/>
      <c r="C72" s="15"/>
      <c r="D72" s="15"/>
      <c r="E72" s="15"/>
      <c r="F72" s="15"/>
      <c r="G72" s="16"/>
      <c r="H72" s="17"/>
      <c r="I72" s="17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12"/>
      <c r="AJ72" s="18"/>
      <c r="AK72" s="18"/>
      <c r="AL72" s="18"/>
      <c r="AM72" s="18"/>
      <c r="AN72" s="136"/>
      <c r="AO72" s="18"/>
      <c r="AP72" s="18"/>
      <c r="AQ72" s="18"/>
      <c r="AR72" s="111"/>
      <c r="AS72" s="18"/>
    </row>
    <row r="73" spans="1:45" ht="22.5" x14ac:dyDescent="0.45">
      <c r="A73" s="5"/>
      <c r="B73" s="5"/>
      <c r="C73" s="15"/>
      <c r="D73" s="15"/>
      <c r="E73" s="15"/>
      <c r="F73" s="15"/>
      <c r="G73" s="16"/>
      <c r="H73" s="17"/>
      <c r="I73" s="17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12"/>
      <c r="AJ73" s="18"/>
      <c r="AK73" s="18"/>
      <c r="AL73" s="18"/>
      <c r="AM73" s="18"/>
      <c r="AN73" s="136"/>
      <c r="AO73" s="18"/>
      <c r="AP73" s="18"/>
      <c r="AQ73" s="18"/>
      <c r="AR73" s="111"/>
      <c r="AS73" s="18"/>
    </row>
    <row r="74" spans="1:45" ht="22.5" x14ac:dyDescent="0.45">
      <c r="A74" s="5"/>
      <c r="B74" s="5"/>
      <c r="C74" s="15"/>
      <c r="D74" s="15"/>
      <c r="E74" s="15"/>
      <c r="F74" s="15"/>
      <c r="G74" s="16"/>
      <c r="H74" s="17"/>
      <c r="I74" s="17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12"/>
      <c r="AJ74" s="18"/>
      <c r="AK74" s="18"/>
      <c r="AL74" s="18"/>
      <c r="AM74" s="18"/>
      <c r="AN74" s="136"/>
      <c r="AO74" s="18"/>
      <c r="AP74" s="18"/>
      <c r="AQ74" s="18"/>
      <c r="AR74" s="111"/>
      <c r="AS74" s="18"/>
    </row>
    <row r="75" spans="1:45" ht="22.5" x14ac:dyDescent="0.45">
      <c r="A75" s="5"/>
      <c r="B75" s="5"/>
      <c r="C75" s="15"/>
      <c r="D75" s="15"/>
      <c r="E75" s="15"/>
      <c r="F75" s="15"/>
      <c r="G75" s="16"/>
      <c r="H75" s="17"/>
      <c r="I75" s="17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12"/>
      <c r="AJ75" s="18"/>
      <c r="AK75" s="18"/>
      <c r="AL75" s="18"/>
      <c r="AM75" s="18"/>
      <c r="AN75" s="136"/>
      <c r="AO75" s="18"/>
      <c r="AP75" s="18"/>
      <c r="AQ75" s="18"/>
      <c r="AR75" s="111"/>
      <c r="AS75" s="18"/>
    </row>
    <row r="76" spans="1:45" ht="22.5" x14ac:dyDescent="0.45">
      <c r="A76" s="5"/>
      <c r="B76" s="5"/>
      <c r="C76" s="15"/>
      <c r="D76" s="15"/>
      <c r="E76" s="15"/>
      <c r="F76" s="15"/>
      <c r="G76" s="16"/>
      <c r="H76" s="17"/>
      <c r="I76" s="17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12"/>
      <c r="AJ76" s="18"/>
      <c r="AK76" s="18"/>
      <c r="AL76" s="18"/>
      <c r="AM76" s="18"/>
      <c r="AN76" s="136"/>
      <c r="AO76" s="18"/>
      <c r="AP76" s="18"/>
      <c r="AQ76" s="18"/>
      <c r="AR76" s="111"/>
      <c r="AS76" s="18"/>
    </row>
    <row r="77" spans="1:45" ht="22.5" x14ac:dyDescent="0.45">
      <c r="A77" s="5"/>
      <c r="B77" s="5"/>
      <c r="C77" s="15"/>
      <c r="D77" s="15"/>
      <c r="E77" s="15"/>
      <c r="F77" s="15"/>
      <c r="G77" s="16"/>
      <c r="H77" s="17"/>
      <c r="I77" s="17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12"/>
      <c r="AJ77" s="18"/>
      <c r="AK77" s="18"/>
      <c r="AL77" s="18"/>
      <c r="AM77" s="18"/>
      <c r="AN77" s="136"/>
      <c r="AO77" s="18"/>
      <c r="AP77" s="18"/>
      <c r="AQ77" s="18"/>
      <c r="AR77" s="111"/>
      <c r="AS77" s="18"/>
    </row>
    <row r="78" spans="1:45" ht="22.5" x14ac:dyDescent="0.45">
      <c r="A78" s="24"/>
      <c r="B78" s="24"/>
      <c r="C78" s="15"/>
      <c r="D78" s="15"/>
      <c r="E78" s="15"/>
      <c r="F78" s="15"/>
      <c r="G78" s="16"/>
      <c r="H78" s="17"/>
      <c r="I78" s="17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12"/>
      <c r="AJ78" s="18"/>
      <c r="AK78" s="18"/>
      <c r="AL78" s="18"/>
      <c r="AM78" s="18"/>
      <c r="AN78" s="136"/>
      <c r="AO78" s="18"/>
      <c r="AP78" s="18"/>
      <c r="AQ78" s="18"/>
      <c r="AR78" s="111"/>
      <c r="AS78" s="18"/>
    </row>
    <row r="79" spans="1:45" ht="22.5" x14ac:dyDescent="0.45">
      <c r="A79" s="5"/>
      <c r="B79" s="5"/>
      <c r="C79" s="15"/>
      <c r="D79" s="15"/>
      <c r="E79" s="15"/>
      <c r="F79" s="15"/>
      <c r="G79" s="16"/>
      <c r="H79" s="17"/>
      <c r="I79" s="17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12"/>
      <c r="AJ79" s="18"/>
      <c r="AK79" s="18"/>
      <c r="AL79" s="18"/>
      <c r="AM79" s="18"/>
      <c r="AN79" s="136"/>
      <c r="AO79" s="18"/>
      <c r="AP79" s="18"/>
      <c r="AQ79" s="18"/>
      <c r="AR79" s="111"/>
      <c r="AS79" s="18"/>
    </row>
    <row r="80" spans="1:45" ht="22.5" x14ac:dyDescent="0.45">
      <c r="A80" s="23"/>
      <c r="B80" s="23"/>
    </row>
    <row r="81" spans="1:2" ht="22.5" x14ac:dyDescent="0.45">
      <c r="A81" s="5"/>
      <c r="B81" s="5"/>
    </row>
    <row r="82" spans="1:2" ht="22.5" x14ac:dyDescent="0.45">
      <c r="A82" s="5"/>
      <c r="B82" s="5"/>
    </row>
    <row r="83" spans="1:2" ht="22.5" x14ac:dyDescent="0.45">
      <c r="A83" s="5"/>
      <c r="B83" s="5"/>
    </row>
    <row r="84" spans="1:2" ht="22.5" x14ac:dyDescent="0.45">
      <c r="A84" s="5"/>
      <c r="B84" s="5"/>
    </row>
    <row r="85" spans="1:2" x14ac:dyDescent="0.3">
      <c r="A85" s="22"/>
      <c r="B85" s="22"/>
    </row>
    <row r="86" spans="1:2" ht="22.5" x14ac:dyDescent="0.45">
      <c r="A86" s="5"/>
      <c r="B86" s="5"/>
    </row>
    <row r="87" spans="1:2" ht="22.5" x14ac:dyDescent="0.45">
      <c r="A87" s="5"/>
      <c r="B87" s="5"/>
    </row>
    <row r="88" spans="1:2" ht="22.5" x14ac:dyDescent="0.45">
      <c r="A88" s="5"/>
      <c r="B88" s="5"/>
    </row>
    <row r="89" spans="1:2" ht="22.5" x14ac:dyDescent="0.45">
      <c r="A89" s="5"/>
      <c r="B89" s="5"/>
    </row>
    <row r="90" spans="1:2" ht="22.5" x14ac:dyDescent="0.45">
      <c r="A90" s="24"/>
      <c r="B90" s="24"/>
    </row>
    <row r="91" spans="1:2" ht="22.5" x14ac:dyDescent="0.45">
      <c r="A91" s="5"/>
      <c r="B91" s="5"/>
    </row>
    <row r="92" spans="1:2" ht="22.5" x14ac:dyDescent="0.45">
      <c r="A92" s="5"/>
      <c r="B92" s="5"/>
    </row>
    <row r="93" spans="1:2" ht="22.5" x14ac:dyDescent="0.45">
      <c r="A93" s="5"/>
      <c r="B93" s="5"/>
    </row>
    <row r="94" spans="1:2" ht="22.5" x14ac:dyDescent="0.45">
      <c r="A94" s="5"/>
      <c r="B94" s="5"/>
    </row>
    <row r="95" spans="1:2" ht="22.5" x14ac:dyDescent="0.45">
      <c r="A95" s="5"/>
      <c r="B95" s="5"/>
    </row>
    <row r="96" spans="1:2" ht="22.5" x14ac:dyDescent="0.45">
      <c r="A96" s="4"/>
      <c r="B96" s="4"/>
    </row>
    <row r="97" spans="1:2" ht="22.5" x14ac:dyDescent="0.45">
      <c r="A97" s="5"/>
      <c r="B97" s="5"/>
    </row>
    <row r="98" spans="1:2" ht="22.5" x14ac:dyDescent="0.45">
      <c r="A98" s="5"/>
      <c r="B98" s="5"/>
    </row>
    <row r="99" spans="1:2" ht="22.5" x14ac:dyDescent="0.45">
      <c r="A99" s="5"/>
      <c r="B99" s="5"/>
    </row>
    <row r="100" spans="1:2" ht="22.5" x14ac:dyDescent="0.45">
      <c r="A100" s="5"/>
      <c r="B100" s="5"/>
    </row>
    <row r="101" spans="1:2" ht="22.5" x14ac:dyDescent="0.45">
      <c r="A101" s="5"/>
      <c r="B101" s="5"/>
    </row>
    <row r="102" spans="1:2" ht="22.5" x14ac:dyDescent="0.45">
      <c r="A102" s="5"/>
      <c r="B102" s="5"/>
    </row>
    <row r="103" spans="1:2" ht="22.5" x14ac:dyDescent="0.45">
      <c r="A103" s="5"/>
      <c r="B103" s="5"/>
    </row>
    <row r="104" spans="1:2" ht="22.5" x14ac:dyDescent="0.45">
      <c r="A104" s="5"/>
      <c r="B104" s="5"/>
    </row>
    <row r="105" spans="1:2" ht="22.5" x14ac:dyDescent="0.45">
      <c r="A105" s="5"/>
      <c r="B105" s="5"/>
    </row>
    <row r="106" spans="1:2" ht="22.5" x14ac:dyDescent="0.45">
      <c r="A106" s="5"/>
      <c r="B106" s="5"/>
    </row>
    <row r="107" spans="1:2" ht="22.5" x14ac:dyDescent="0.45">
      <c r="A107" s="5"/>
      <c r="B107" s="5"/>
    </row>
    <row r="108" spans="1:2" x14ac:dyDescent="0.3">
      <c r="A108" s="25"/>
      <c r="B108" s="3"/>
    </row>
  </sheetData>
  <sheetProtection sheet="1" insertColumns="0" insertRows="0" deleteColumns="0" deleteRows="0" selectLockedCells="1"/>
  <mergeCells count="18">
    <mergeCell ref="BH38:BJ38"/>
    <mergeCell ref="BL38:BN38"/>
    <mergeCell ref="BP38:BR38"/>
    <mergeCell ref="AV39:AX39"/>
    <mergeCell ref="BD39:BF39"/>
    <mergeCell ref="BH39:BJ39"/>
    <mergeCell ref="A2:B2"/>
    <mergeCell ref="AS2:AS3"/>
    <mergeCell ref="AT2:AT3"/>
    <mergeCell ref="AZ17:BE17"/>
    <mergeCell ref="AV38:AX38"/>
    <mergeCell ref="BD38:BF38"/>
    <mergeCell ref="AL1:AR1"/>
    <mergeCell ref="C1:I1"/>
    <mergeCell ref="J1:P1"/>
    <mergeCell ref="Q1:W1"/>
    <mergeCell ref="X1:AD1"/>
    <mergeCell ref="AE1:AJ1"/>
  </mergeCells>
  <conditionalFormatting sqref="C16:I79 C4:E15 H4:I15">
    <cfRule type="containsErrors" dxfId="143" priority="13">
      <formula>ISERROR(C4)</formula>
    </cfRule>
  </conditionalFormatting>
  <conditionalFormatting sqref="Q4:Q43">
    <cfRule type="containsErrors" dxfId="142" priority="15">
      <formula>ISERROR(Q4)</formula>
    </cfRule>
    <cfRule type="containsErrors" dxfId="141" priority="16">
      <formula>ISERROR(Q4)</formula>
    </cfRule>
  </conditionalFormatting>
  <conditionalFormatting sqref="J4:J43 O4:P43">
    <cfRule type="containsErrors" dxfId="140" priority="14">
      <formula>ISERROR(J4)</formula>
    </cfRule>
  </conditionalFormatting>
  <conditionalFormatting sqref="T16:U16">
    <cfRule type="containsErrors" dxfId="139" priority="12">
      <formula>ISERROR(T16)</formula>
    </cfRule>
  </conditionalFormatting>
  <conditionalFormatting sqref="AA16:AB16">
    <cfRule type="containsErrors" dxfId="138" priority="11">
      <formula>ISERROR(AA16)</formula>
    </cfRule>
  </conditionalFormatting>
  <conditionalFormatting sqref="V4:W43">
    <cfRule type="containsErrors" dxfId="137" priority="17">
      <formula>ISERROR(V4)</formula>
    </cfRule>
  </conditionalFormatting>
  <conditionalFormatting sqref="X4:X43 AC4:AG43 AJ4:AS43">
    <cfRule type="containsErrors" dxfId="136" priority="10">
      <formula>ISERROR(X4)</formula>
    </cfRule>
  </conditionalFormatting>
  <conditionalFormatting sqref="M16:N16">
    <cfRule type="containsErrors" dxfId="135" priority="9">
      <formula>ISERROR(M16)</formula>
    </cfRule>
  </conditionalFormatting>
  <conditionalFormatting sqref="AC4:AD4">
    <cfRule type="cellIs" dxfId="134" priority="7" operator="equal">
      <formula>0</formula>
    </cfRule>
    <cfRule type="containsText" dxfId="133" priority="8" operator="containsText" text="O">
      <formula>NOT(ISERROR(SEARCH("O",AC4)))</formula>
    </cfRule>
  </conditionalFormatting>
  <conditionalFormatting sqref="AS4">
    <cfRule type="cellIs" dxfId="132" priority="6" operator="greaterThan">
      <formula>2</formula>
    </cfRule>
  </conditionalFormatting>
  <conditionalFormatting sqref="AS4:AS43">
    <cfRule type="cellIs" dxfId="131" priority="5" operator="greaterThan">
      <formula>2</formula>
    </cfRule>
  </conditionalFormatting>
  <conditionalFormatting sqref="AA4:AB15">
    <cfRule type="containsErrors" dxfId="130" priority="4">
      <formula>ISERROR(AA4)</formula>
    </cfRule>
  </conditionalFormatting>
  <conditionalFormatting sqref="T4:U15">
    <cfRule type="containsErrors" dxfId="129" priority="3">
      <formula>ISERROR(T4)</formula>
    </cfRule>
  </conditionalFormatting>
  <conditionalFormatting sqref="M4:N15">
    <cfRule type="containsErrors" dxfId="128" priority="2">
      <formula>ISERROR(M4)</formula>
    </cfRule>
  </conditionalFormatting>
  <conditionalFormatting sqref="F4:G15">
    <cfRule type="containsErrors" dxfId="127" priority="1">
      <formula>ISERROR(F4)</formula>
    </cfRule>
  </conditionalFormatting>
  <pageMargins left="0.7" right="0.7" top="0.75" bottom="0.75" header="0.3" footer="0.3"/>
  <pageSetup paperSize="9" scale="39" orientation="landscape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n h E U 0 i C M C 2 k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Y q t U k Z J S Y G V v n 5 5 e b l e u b F e f l G 6 v p G B g a F + h K 9 P c H J G a m 6 i E l x x J m H F u p l 5 x S W J e c m p S n Y 2 Y R D H 2 B n p W Z r r G R s B n W S j D x O z 8 c 3 M Q 8 i D 5 E C y S I I 2 z q U 5 J a V F q X Z p R b p u Q T b 6 M K 6 N P t Q L d g B Q S w M E F A A C A A g A 1 n h E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4 R F M o i k e 4 D g A A A B E A A A A T A B w A R m 9 y b X V s Y X M v U 2 V j d G l v b j E u b S C i G A A o o B Q A A A A A A A A A A A A A A A A A A A A A A A A A A A A r T k 0 u y c z P U w i G 0 I b W A F B L A Q I t A B Q A A g A I A N Z 4 R F N I g j A t p A A A A P U A A A A S A A A A A A A A A A A A A A A A A A A A A A B D b 2 5 m a W c v U G F j a 2 F n Z S 5 4 b W x Q S w E C L Q A U A A I A C A D W e E R T D 8 r p q 6 Q A A A D p A A A A E w A A A A A A A A A A A A A A A A D w A A A A W 0 N v b n R l b n R f V H l w Z X N d L n h t b F B L A Q I t A B Q A A g A I A N Z 4 R F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t g 2 l P 6 K v 3 S 7 7 M v x A I d u Q V A A A A A A I A A A A A A A N m A A D A A A A A E A A A A D Y X D v t U l O 2 Q g J l n e n m P B 1 U A A A A A B I A A A K A A A A A Q A A A A a X o 2 T P a P Z / 0 j K 0 e z 2 w G K K 1 A A A A A c S f Y S Y n O q Z 1 e J S K k G c n F j n S 0 r R k Q 6 1 B S D h + p T 4 t M z i G z l s w a 1 H x V J C X H P T 7 p X E k e R d L I A N Q t z M 1 a 1 M G H L U q R o t i b E r Z M 8 + u V w i I k K c e 9 x o B Q A A A A 1 Q l i d o S p f l b k c D q x 4 I n n 2 b K w a Z Q = = < / D a t a M a s h u p > 
</file>

<file path=customXml/itemProps1.xml><?xml version="1.0" encoding="utf-8"?>
<ds:datastoreItem xmlns:ds="http://schemas.openxmlformats.org/officeDocument/2006/customXml" ds:itemID="{D8394B60-77EB-4DB6-BC1A-A2E672179E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HERDWORK OPEN</vt:lpstr>
      <vt:lpstr>HERDWORK NON PRO</vt:lpstr>
      <vt:lpstr>NON PRO BRIDLE 2021</vt:lpstr>
      <vt:lpstr>OPEN BRIDLE 2021 </vt:lpstr>
      <vt:lpstr>CH NOVICE HORSE NON PRO 2021</vt:lpstr>
      <vt:lpstr>CH NOVICE HORSE OPEN 2021</vt:lpstr>
      <vt:lpstr>CH NOVICE RIDER 2021</vt:lpstr>
      <vt:lpstr>CH BOX DRIVE BOX 2021 </vt:lpstr>
      <vt:lpstr>'CH BOX DRIVE BOX 2021 '!Zone_d_impression</vt:lpstr>
      <vt:lpstr>'CH NOVICE HORSE NON PRO 2021'!Zone_d_impression</vt:lpstr>
      <vt:lpstr>'CH NOVICE HORSE OPEN 2021'!Zone_d_impression</vt:lpstr>
      <vt:lpstr>'CH NOVICE RIDER 2021'!Zone_d_impression</vt:lpstr>
      <vt:lpstr>'HERDWORK NON PRO'!Zone_d_impression</vt:lpstr>
      <vt:lpstr>'HERDWORK OPEN'!Zone_d_impression</vt:lpstr>
      <vt:lpstr>'NON PRO BRIDLE 2021'!Zone_d_impression</vt:lpstr>
      <vt:lpstr>'OPEN BRIDLE 2021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MATRAY</dc:creator>
  <cp:lastModifiedBy>Jean-Luc RENAUD</cp:lastModifiedBy>
  <cp:lastPrinted>2021-10-27T07:46:21Z</cp:lastPrinted>
  <dcterms:created xsi:type="dcterms:W3CDTF">2019-02-20T14:48:08Z</dcterms:created>
  <dcterms:modified xsi:type="dcterms:W3CDTF">2021-10-28T14:45:56Z</dcterms:modified>
</cp:coreProperties>
</file>